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440" windowWidth="9516" windowHeight="7680" firstSheet="1" activeTab="1"/>
  </bookViews>
  <sheets>
    <sheet name="Титул  1" sheetId="1" r:id="rId1"/>
    <sheet name="Тит Навч план" sheetId="2" r:id="rId2"/>
    <sheet name="Тит Актуа граф" sheetId="3" r:id="rId3"/>
    <sheet name="Навч граф за роками ПК 12" sheetId="4" r:id="rId4"/>
  </sheets>
  <externalReferences>
    <externalReference r:id="rId7"/>
  </externalReferences>
  <definedNames>
    <definedName name="_xlnm.Print_Area" localSheetId="3">'Навч граф за роками ПК 12'!$A$1:$AI$195</definedName>
    <definedName name="_xlnm.Print_Area" localSheetId="0">'Титул  1'!$A$1:$Q$29</definedName>
  </definedNames>
  <calcPr fullCalcOnLoad="1"/>
</workbook>
</file>

<file path=xl/sharedStrings.xml><?xml version="1.0" encoding="utf-8"?>
<sst xmlns="http://schemas.openxmlformats.org/spreadsheetml/2006/main" count="1084" uniqueCount="296">
  <si>
    <t>Шифр дисципліни</t>
  </si>
  <si>
    <t>Дисципліна</t>
  </si>
  <si>
    <t>КАФЕДРА</t>
  </si>
  <si>
    <t>Обсяг дисципліни                    (час на засвоєння)</t>
  </si>
  <si>
    <r>
      <t xml:space="preserve">Контроль підсумк., </t>
    </r>
    <r>
      <rPr>
        <i/>
        <sz val="12"/>
        <rFont val="Arial Narrow"/>
        <family val="2"/>
      </rPr>
      <t>чверть</t>
    </r>
  </si>
  <si>
    <t>Аудиторне навантаження</t>
  </si>
  <si>
    <t>Самост. робота</t>
  </si>
  <si>
    <t>1-й курс, годин на тиждень</t>
  </si>
  <si>
    <t>Кількість модулів</t>
  </si>
  <si>
    <t>1 семестр</t>
  </si>
  <si>
    <t>2 семестр</t>
  </si>
  <si>
    <t>І чверть, тижн.</t>
  </si>
  <si>
    <t>ІІ чверть, тижн.</t>
  </si>
  <si>
    <t>ІІІ чверть, тижн.</t>
  </si>
  <si>
    <t>ІV чверть, тижн.</t>
  </si>
  <si>
    <t>години</t>
  </si>
  <si>
    <t>кредити</t>
  </si>
  <si>
    <t xml:space="preserve">загальний </t>
  </si>
  <si>
    <t>річний</t>
  </si>
  <si>
    <t>Національні</t>
  </si>
  <si>
    <t>ECTS</t>
  </si>
  <si>
    <t>Екзамени</t>
  </si>
  <si>
    <t>Заліки</t>
  </si>
  <si>
    <t>Всього</t>
  </si>
  <si>
    <t>Навчальні заняття</t>
  </si>
  <si>
    <t>Контрольні заходи</t>
  </si>
  <si>
    <t>всього</t>
  </si>
  <si>
    <t>частка</t>
  </si>
  <si>
    <t>Лекції</t>
  </si>
  <si>
    <t>Лабораторні</t>
  </si>
  <si>
    <t>Практ/семін</t>
  </si>
  <si>
    <t>Контр.заходи</t>
  </si>
  <si>
    <t>Разом</t>
  </si>
  <si>
    <t>лекції</t>
  </si>
  <si>
    <t>лабораторні</t>
  </si>
  <si>
    <t>практичні/семінари</t>
  </si>
  <si>
    <t>1.Нормативна частина</t>
  </si>
  <si>
    <t>1.1 Цикл гуманітарної та соціально-економічної підготовки</t>
  </si>
  <si>
    <t>Історія України</t>
  </si>
  <si>
    <t>Історії та політичної теорії</t>
  </si>
  <si>
    <t xml:space="preserve">Іноземна мова </t>
  </si>
  <si>
    <t>Іноземних мов</t>
  </si>
  <si>
    <t>2;4ч</t>
  </si>
  <si>
    <t>Українська мова (за професійним спрямуванням)</t>
  </si>
  <si>
    <t>2ч</t>
  </si>
  <si>
    <t>Фізичне виховання</t>
  </si>
  <si>
    <t>Фізичного виховання</t>
  </si>
  <si>
    <t>Разом:</t>
  </si>
  <si>
    <t xml:space="preserve">1.2.Цикл природничо-наукової підготовки </t>
  </si>
  <si>
    <t>Вища математика</t>
  </si>
  <si>
    <t>Вищої математики</t>
  </si>
  <si>
    <t>4ч</t>
  </si>
  <si>
    <t>Інформатика</t>
  </si>
  <si>
    <t>Гірничих машин та інжинірингу</t>
  </si>
  <si>
    <t>Фізика</t>
  </si>
  <si>
    <t>Фізики</t>
  </si>
  <si>
    <t xml:space="preserve">Хімія </t>
  </si>
  <si>
    <t>Хімії</t>
  </si>
  <si>
    <t>Геологія корисних копалин</t>
  </si>
  <si>
    <t>Мінералогії та петрографії</t>
  </si>
  <si>
    <t>Органічна хімія</t>
  </si>
  <si>
    <t>Екологія</t>
  </si>
  <si>
    <t>Екології</t>
  </si>
  <si>
    <t xml:space="preserve">1.3.Цикл загально-інженерної та професійно-практичної підготовки </t>
  </si>
  <si>
    <t>Нарисна геометрія та  інженерна графіка</t>
  </si>
  <si>
    <t>Основи конструювання машин та механізмів</t>
  </si>
  <si>
    <t>Безпека життєдіяльності</t>
  </si>
  <si>
    <t>Аерології та охорони праці</t>
  </si>
  <si>
    <t>Основи переробки корисних копалин</t>
  </si>
  <si>
    <t>Збагачення корисних копалин</t>
  </si>
  <si>
    <t xml:space="preserve">Родовища корисних копалин </t>
  </si>
  <si>
    <t xml:space="preserve">Навчально- ознайомча  практика </t>
  </si>
  <si>
    <t>Годин на тиджень:</t>
  </si>
  <si>
    <t>Всього:</t>
  </si>
  <si>
    <t>ПОГОДЖЕНО</t>
  </si>
  <si>
    <t>Начальник НМУ                                                                    В.О. Салов</t>
  </si>
  <si>
    <t>Кількість екзаменів</t>
  </si>
  <si>
    <t>Кількість заліків</t>
  </si>
  <si>
    <t xml:space="preserve">Декан механіко-машинобудівного факультету                                 С.Є. Блохін </t>
  </si>
  <si>
    <t>2-й курс, годин на тиждень</t>
  </si>
  <si>
    <t>3 семестр</t>
  </si>
  <si>
    <t>4 семестр</t>
  </si>
  <si>
    <t xml:space="preserve">Філософія </t>
  </si>
  <si>
    <t>Філософії</t>
  </si>
  <si>
    <t>Історія української культури</t>
  </si>
  <si>
    <t>Прикладна комп'ютерна графіка</t>
  </si>
  <si>
    <t>Технічна механіка</t>
  </si>
  <si>
    <t>Будівельної , теоретичної та прикладної  механіки</t>
  </si>
  <si>
    <t>Технологічна мінералогія</t>
  </si>
  <si>
    <t>Електричних машин</t>
  </si>
  <si>
    <t>Основи гірничого виробництва</t>
  </si>
  <si>
    <t>Відкритих гірничих робіт</t>
  </si>
  <si>
    <t xml:space="preserve">Гідравліка </t>
  </si>
  <si>
    <t>Фізична  та колоїдна хімія</t>
  </si>
  <si>
    <t xml:space="preserve">Навчальна  гірнича  практика </t>
  </si>
  <si>
    <t>Начальник НМУ                                                       В.О. Салов</t>
  </si>
  <si>
    <t xml:space="preserve">Декан механіко-машинобудівного факультету                                                                   С.Є. Блохін </t>
  </si>
  <si>
    <t>1ч</t>
  </si>
  <si>
    <t>Підземної  розробки родовищ</t>
  </si>
  <si>
    <t>6ч</t>
  </si>
  <si>
    <t>7ч</t>
  </si>
  <si>
    <t>8ч</t>
  </si>
  <si>
    <t>3-й курс, годин на тиждень</t>
  </si>
  <si>
    <t>5 семестр</t>
  </si>
  <si>
    <t>6 семестр</t>
  </si>
  <si>
    <t>ІХ чверть, тижн.</t>
  </si>
  <si>
    <t>Х чверть, тижн.</t>
  </si>
  <si>
    <t>ХІ чверть, тижн.</t>
  </si>
  <si>
    <t>ХІІ чверть, тижн.</t>
  </si>
  <si>
    <t xml:space="preserve">Електропостачання та електропривод </t>
  </si>
  <si>
    <t>Систем електропостачання</t>
  </si>
  <si>
    <t xml:space="preserve">Виробнича практика </t>
  </si>
  <si>
    <t>1.1 Цикл гуманітарної та соціально-економічної підготовки за вільним вибором студента</t>
  </si>
  <si>
    <t xml:space="preserve">2. ВИБІРКОВА ЧАСТИНА  </t>
  </si>
  <si>
    <t xml:space="preserve">2.1. Цикл підготовки за вибором ВНЗ </t>
  </si>
  <si>
    <t>Підготовчі процеси збагачення корисних копалин</t>
  </si>
  <si>
    <t>Зневоднення та пиловловлення в тех-нологіях збагачення корисних копалин</t>
  </si>
  <si>
    <t>Магнітні та електричні методи збагачення корисних копалин</t>
  </si>
  <si>
    <t>Гідроаеромеханічні процеси</t>
  </si>
  <si>
    <t xml:space="preserve">2.2. Цикл підготовки за вибором студента </t>
  </si>
  <si>
    <t>2.2.1 Цикл гуманітарної та соціально-економічної підготовки за вільним вибором студента</t>
  </si>
  <si>
    <t xml:space="preserve">2.2.3.Цикл загально-інженерної та професійно-практичної підготовки </t>
  </si>
  <si>
    <t>4-й курс, годин на тиждень</t>
  </si>
  <si>
    <t>7 семестр</t>
  </si>
  <si>
    <t>8 семестр</t>
  </si>
  <si>
    <t>ХІІІ чверть, тижн.</t>
  </si>
  <si>
    <t>ХІV чверть, тижн.</t>
  </si>
  <si>
    <t>XV чверть, тижн.</t>
  </si>
  <si>
    <t>XVI чверть, тижн.</t>
  </si>
  <si>
    <t>Прикладної економіки</t>
  </si>
  <si>
    <t>Організація, планування виробництва</t>
  </si>
  <si>
    <t>Основи автоматизації виробничих процесів</t>
  </si>
  <si>
    <t xml:space="preserve">Автоматизації та компютерних систем </t>
  </si>
  <si>
    <t>Технічні вимірювання за галуззю знань</t>
  </si>
  <si>
    <t xml:space="preserve">Метрологія, стандартизація та якість продукції </t>
  </si>
  <si>
    <t>Випробування та контроль на збагачувальних фабриках</t>
  </si>
  <si>
    <t xml:space="preserve">КР Гравітаційні методи збагачення КК </t>
  </si>
  <si>
    <t xml:space="preserve">КР Флотаційні методи збагачення КК </t>
  </si>
  <si>
    <t>Спеціальні та комбіновані методи збагачення корисних копалин, гідрометалургія</t>
  </si>
  <si>
    <t>Переробка техногенної сировини</t>
  </si>
  <si>
    <t xml:space="preserve">Технології використання мінеральної сировини та продукції збагачувальних фабрик </t>
  </si>
  <si>
    <t>Основи раціонального природокористу-вання, повітряне та шламове господарство, хвостове господарство</t>
  </si>
  <si>
    <t>12</t>
  </si>
  <si>
    <t>10</t>
  </si>
  <si>
    <t>14</t>
  </si>
  <si>
    <t>16</t>
  </si>
  <si>
    <t>ЗАТВЕРДЖЕНО</t>
  </si>
  <si>
    <t>Семестр</t>
  </si>
  <si>
    <t xml:space="preserve"> </t>
  </si>
  <si>
    <t>Чверть</t>
  </si>
  <si>
    <t>I</t>
  </si>
  <si>
    <t>II</t>
  </si>
  <si>
    <t>III</t>
  </si>
  <si>
    <t>IV</t>
  </si>
  <si>
    <t>Місяць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</si>
  <si>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</si>
  <si>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</si>
  <si>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</si>
  <si>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</si>
  <si>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</si>
  <si>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</si>
  <si>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</si>
  <si>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</si>
  <si>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</si>
  <si>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</si>
  <si>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</si>
  <si>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</si>
  <si>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Тиждень</t>
  </si>
  <si>
    <t>Числа</t>
  </si>
  <si>
    <t>Курс</t>
  </si>
  <si>
    <t>т</t>
  </si>
  <si>
    <t>к</t>
  </si>
  <si>
    <t>п</t>
  </si>
  <si>
    <t>Вид діяльності бакалавра</t>
  </si>
  <si>
    <t>Курс,тижн.</t>
  </si>
  <si>
    <t>Т - теоретичне навчання</t>
  </si>
  <si>
    <t>КЗ - контрольні заходи</t>
  </si>
  <si>
    <t>П - практика бакалаврів</t>
  </si>
  <si>
    <t>ПД - переддипломна практика</t>
  </si>
  <si>
    <t>Д - дипломування</t>
  </si>
  <si>
    <t>К - канікули</t>
  </si>
  <si>
    <t>Методи вивчення збагачуванності КК</t>
  </si>
  <si>
    <t>Математичні методи в збагаченні КК</t>
  </si>
  <si>
    <t xml:space="preserve">Технологічні задачі збагачення КК </t>
  </si>
  <si>
    <t>мк</t>
  </si>
  <si>
    <t>с</t>
  </si>
  <si>
    <t>Дисципліна вільного вибору студ. №4</t>
  </si>
  <si>
    <t>Дисципліна вільного вибору студ. №3</t>
  </si>
  <si>
    <t>Дисципліна вільного вибору студ. №1</t>
  </si>
  <si>
    <t>Дисципліна вільного вибору студ. №2</t>
  </si>
  <si>
    <t>Кафедра  гуманітарних наук</t>
  </si>
  <si>
    <t>КР Підготовчі процеси ЗКК</t>
  </si>
  <si>
    <t>Конструкції та методи розрахунку збагачувального устаткування</t>
  </si>
  <si>
    <t>Електротехніка та електричне обладнання</t>
  </si>
  <si>
    <t>Основи охорони праці</t>
  </si>
  <si>
    <t xml:space="preserve">Теоретичні основи сепараційних процесів </t>
  </si>
  <si>
    <t>МІНІСТЕРСТВО ОСВІТИ ТА НАУКИ, МОЛОДІ І СПОРТУ УКРАЇНИ</t>
  </si>
  <si>
    <t>Державний вищий навчальний заклад "Національний гірничий університет"</t>
  </si>
  <si>
    <t>Затверджую:</t>
  </si>
  <si>
    <r>
      <t xml:space="preserve">Перший проректор                  </t>
    </r>
    <r>
      <rPr>
        <i/>
        <sz val="14"/>
        <rFont val="Times New Roman"/>
        <family val="1"/>
      </rPr>
      <t>Пілов П.І.</t>
    </r>
  </si>
  <si>
    <t>"___"   ________________  2011 р.</t>
  </si>
  <si>
    <t>НАВЧАЛЬНИЙ ПЛАН ПІДГОТОВКИ</t>
  </si>
  <si>
    <t xml:space="preserve">на 2011-2012 навчальний рік </t>
  </si>
  <si>
    <t>Факультет:</t>
  </si>
  <si>
    <t>механіко-машинобудівний</t>
  </si>
  <si>
    <t>Напрям підготовки:</t>
  </si>
  <si>
    <t>6.050303 Переробка корисних копалин</t>
  </si>
  <si>
    <t>Спеціальність:</t>
  </si>
  <si>
    <t>Форма навчання:</t>
  </si>
  <si>
    <t>очна</t>
  </si>
  <si>
    <t>ДНІПРОПЕТРОВСЬК</t>
  </si>
  <si>
    <t xml:space="preserve"> ПЛАН НАВЧАЛЬНОГО ПРОЦЕСУ БАКАЛАВРІВ НАПРЯМУ ПІДГОТОВКИ 6.050303 ПЕРЕРОБКА КОРИСНИХ КОПАЛИН           1 курс (гр. ПКмм-12-1,2)                    </t>
  </si>
  <si>
    <t xml:space="preserve">2.1. Цикл гуманітарної та соціальної підготовки </t>
  </si>
  <si>
    <t xml:space="preserve">2. ПЛАН НАВЧАЛЬНОГО ПРОЦЕСУ БАКАЛАВРІВ НАПРЯМУ ПІДГОТОВКИ 050303  ПЕРЕРОБКА КОРИСНИХ КОПАЛИН            2  курс (гр. ПКмм-12-1,2)  </t>
  </si>
  <si>
    <t xml:space="preserve">2. ПЛАН НАВЧАЛЬНОГО ПРОЦЕСУ БАКАЛАВРІВ НАПРЯМУ ПІДГОТОВКИ 050303  ПЕРЕРОБКА КОРИСНИХ КОПАЛИН                  3  курс (гр. ПКмм-12-1,2)  </t>
  </si>
  <si>
    <t xml:space="preserve">2. ПЛАН НАВЧАЛЬНОГО ПРОЦЕСУ БАКАЛАВРІВ НАПРЯМУ ПІДГОТОВКИ 050303  ПЕРЕРОБКА КОРИСНИХ КОПАЛИН                  4  курс (гр. ПКмм-12-1,2)  </t>
  </si>
  <si>
    <t>Політологія</t>
  </si>
  <si>
    <t>6;8ч</t>
  </si>
  <si>
    <t>Основи технології збагачення КК</t>
  </si>
  <si>
    <t>КР з основ технології збагачення КК</t>
  </si>
  <si>
    <t xml:space="preserve"> Економіка підприємств</t>
  </si>
  <si>
    <t>2012/13 навчальний рік, кредитно-модульна організація навчального процесу</t>
  </si>
  <si>
    <t>2013/14 навчальний рік, кредитно-модульна організація навчального процесу</t>
  </si>
  <si>
    <t>2014/15 навчальний рік, кредитно-модульна організація навчального процесу</t>
  </si>
  <si>
    <t>2016/17 навчальний рік, кредитно-модульна організація навчального процесу</t>
  </si>
  <si>
    <t>Перший проектор                                     П.І.Пілов</t>
  </si>
  <si>
    <t>"____" _____________________ 2012</t>
  </si>
  <si>
    <t>Міністерство освіти і науки, молоді та спорту України</t>
  </si>
  <si>
    <t>Державний вищий навчальний заклад</t>
  </si>
  <si>
    <t>"Національний гірничий університет"</t>
  </si>
  <si>
    <t>АКТУАЛЬНИЙ ГРАФІК НАВЧАЛЬНОГО ПРОЦЕСУ НА  2012 - 2013  НАВЧАЛЬНИЙ РІК</t>
  </si>
  <si>
    <t>Спеціальність  : Збагачення корисних копалин</t>
  </si>
  <si>
    <t>де</t>
  </si>
  <si>
    <t>5с</t>
  </si>
  <si>
    <t>пд</t>
  </si>
  <si>
    <t>д</t>
  </si>
  <si>
    <t>а</t>
  </si>
  <si>
    <t>5м</t>
  </si>
  <si>
    <t>Вид діяльності</t>
  </si>
  <si>
    <t>С  - сесія</t>
  </si>
  <si>
    <t>МК - модульний контроль</t>
  </si>
  <si>
    <t xml:space="preserve">     Час на засвоєння для бакалаврів              8640 год.         160 тижнів           240 кред.</t>
  </si>
  <si>
    <t xml:space="preserve">     Час на засвоєння для спеціалістів            2160 год.          40 тижнів            60 кред.</t>
  </si>
  <si>
    <t>ДЕ -д.а.(Державний екзамен)</t>
  </si>
  <si>
    <t xml:space="preserve">     Час на засвоєння для магістрів                 2160 год.          40 тижнів            60 кред.</t>
  </si>
  <si>
    <t>А -д.а.(Захист дипломів)</t>
  </si>
  <si>
    <t>Державний вищий навчальний заклад  "Національний гірничий університет"</t>
  </si>
  <si>
    <t xml:space="preserve"> Н А В Ч А Л Ь Н И Й   П Л А Н </t>
  </si>
  <si>
    <t xml:space="preserve">    ЗАТВЕРДЖУЮ</t>
  </si>
  <si>
    <t>Базова бакалаврська програма</t>
  </si>
  <si>
    <t xml:space="preserve"> -   6.050303  Переробка корисних копалин</t>
  </si>
  <si>
    <t>Факультет (інститут)</t>
  </si>
  <si>
    <t xml:space="preserve"> -   Механіко-машинобудівний</t>
  </si>
  <si>
    <t>Програма професійного спрямування</t>
  </si>
  <si>
    <t xml:space="preserve"> - </t>
  </si>
  <si>
    <t>Форма навчання</t>
  </si>
  <si>
    <t xml:space="preserve"> -    денна </t>
  </si>
  <si>
    <t>Ректор Державного ВНЗ "НГУ"</t>
  </si>
  <si>
    <t>Освітньо-кваліфікаційний рівень</t>
  </si>
  <si>
    <t xml:space="preserve"> -   Бакалавр</t>
  </si>
  <si>
    <t>Термін навчання</t>
  </si>
  <si>
    <t xml:space="preserve"> -   4 роки</t>
  </si>
  <si>
    <t>Випускаюча кафедра</t>
  </si>
  <si>
    <t xml:space="preserve"> -   Збагачення корисних копалин</t>
  </si>
  <si>
    <t xml:space="preserve">______________ Г.Г. Півняк </t>
  </si>
  <si>
    <t>"____"_____________ 2012</t>
  </si>
  <si>
    <t xml:space="preserve">          I. ГРАФІК НАВЧАЛЬНОГО ПРОЦЕСУ ПІДГОТОВКИ  БАКАЛАВРІВ</t>
  </si>
  <si>
    <t>2012-2016 навчальні роки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</si>
  <si>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</si>
  <si>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</si>
  <si>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</si>
  <si>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</si>
  <si>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</si>
  <si>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</si>
  <si>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</si>
  <si>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</si>
  <si>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</si>
  <si>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</si>
  <si>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</si>
  <si>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</si>
  <si>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 xml:space="preserve">        II. БЮДЖЕТ ЧАСУ (У ТИЖНЯХ)</t>
  </si>
  <si>
    <t>Час на засвоєння для бакалаврів   8640 год.     240 кред. ECTS</t>
  </si>
  <si>
    <t>Розподіл теоретичного навчання в чвертях за кількістю тижнів</t>
  </si>
  <si>
    <t>I чверть</t>
  </si>
  <si>
    <t>II чверть</t>
  </si>
  <si>
    <t>III чверть</t>
  </si>
  <si>
    <t>IV чверть</t>
  </si>
  <si>
    <t xml:space="preserve">С - сесія </t>
  </si>
  <si>
    <t>А - д.а.(Захист дипломів)</t>
  </si>
  <si>
    <t xml:space="preserve">Аналітична хімія </t>
  </si>
  <si>
    <t xml:space="preserve">Технологічні розрахунки у збагаченні корисних копалин </t>
  </si>
  <si>
    <t>15</t>
  </si>
  <si>
    <t>Флотаційні процеси ЗКК</t>
  </si>
  <si>
    <t xml:space="preserve"> Гравітаційні процеси збагачення корисних копалин</t>
  </si>
  <si>
    <r>
      <t xml:space="preserve">Кваліфікація  </t>
    </r>
    <r>
      <rPr>
        <sz val="8"/>
        <color indexed="8"/>
        <rFont val="Arial Cyr"/>
        <family val="0"/>
      </rPr>
      <t>3117</t>
    </r>
  </si>
  <si>
    <t xml:space="preserve"> -  Фазхівець в галузі переробки корисних копалин;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</si>
</sst>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</numFmts>
  <fonts count="58">
    <font>
      <sz val="10"/>
      <name val="Arial Cyr"/>
      <family val="0"/>
    </font>
    <font>
      <b/>
      <sz val="16"/>
      <name val="Arial Narrow"/>
      <family val="2"/>
    </font>
    <font>
      <b/>
      <sz val="16"/>
      <name val="Arial CYR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2"/>
      <name val="Arial Cyr"/>
      <family val="2"/>
    </font>
    <font>
      <b/>
      <sz val="11"/>
      <name val="Arial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 Cyr"/>
      <family val="2"/>
    </font>
    <font>
      <b/>
      <sz val="12"/>
      <name val="Courier New Cyr"/>
      <family val="3"/>
    </font>
    <font>
      <sz val="12"/>
      <name val="Arial Narrow"/>
      <family val="2"/>
    </font>
    <font>
      <sz val="14"/>
      <name val="Arial Narrow"/>
      <family val="2"/>
    </font>
    <font>
      <sz val="18"/>
      <name val="Arial Narrow"/>
      <family val="2"/>
    </font>
    <font>
      <sz val="14"/>
      <color indexed="10"/>
      <name val="Arial Narrow"/>
      <family val="2"/>
    </font>
    <font>
      <sz val="8"/>
      <name val="Arial Cyr"/>
      <family val="0"/>
    </font>
    <font>
      <sz val="10"/>
      <name val="Arial"/>
      <family val="2"/>
    </font>
    <font>
      <sz val="14"/>
      <color indexed="53"/>
      <name val="Arial Narrow"/>
      <family val="2"/>
    </font>
    <font>
      <sz val="11"/>
      <name val="Arial Narrow"/>
      <family val="2"/>
    </font>
    <font>
      <sz val="14"/>
      <name val="Arial Cyr"/>
      <family val="0"/>
    </font>
    <font>
      <sz val="10"/>
      <name val="Arial Narrow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Arial Cyr"/>
      <family val="0"/>
    </font>
    <font>
      <b/>
      <sz val="13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>
        <color indexed="63"/>
      </right>
      <top style="medium"/>
      <bottom style="medium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thin"/>
      <right style="thin"/>
      <top>
        <color indexed="63"/>
      </top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medium"/>
      <top style="medium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medium">
        <color indexed="63"/>
      </top>
      <bottom style="thin"/>
    </border>
    <border>
      <left style="thin">
        <color indexed="63"/>
      </left>
      <right style="medium"/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medium"/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>
        <color indexed="63"/>
      </right>
      <top style="thin">
        <color indexed="63"/>
      </top>
      <bottom style="medium"/>
    </border>
    <border>
      <left style="thin"/>
      <right style="medium"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indexed="63"/>
      </right>
      <top style="medium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/>
      <right style="thin"/>
      <top style="medium">
        <color indexed="63"/>
      </top>
      <bottom style="thin"/>
    </border>
    <border>
      <left style="medium"/>
      <right style="medium"/>
      <top style="medium"/>
      <bottom style="medium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>
        <color indexed="63"/>
      </top>
      <bottom style="thin"/>
    </border>
    <border>
      <left style="thin"/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/>
      <top style="medium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63"/>
      </right>
      <top style="medium"/>
      <bottom>
        <color indexed="63"/>
      </bottom>
    </border>
    <border>
      <left style="medium"/>
      <right style="thin"/>
      <top style="thin">
        <color indexed="63"/>
      </top>
      <bottom style="medium"/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/>
      <top style="thin"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02">
    <xf numFmtId="0" fontId="0" fillId="0" borderId="0" xfId="0" applyAlignment="1">
      <alignment/>
    </xf>
    <xf numFmtId="0" fontId="15" fillId="0" borderId="10" xfId="0" applyFont="1" applyFill="1" applyBorder="1" applyAlignment="1">
      <alignment horizontal="justify" vertical="top" wrapText="1"/>
    </xf>
    <xf numFmtId="0" fontId="15" fillId="0" borderId="11" xfId="52" applyFont="1" applyFill="1" applyBorder="1" applyAlignment="1">
      <alignment vertical="center" wrapText="1"/>
      <protection/>
    </xf>
    <xf numFmtId="0" fontId="15" fillId="0" borderId="12" xfId="52" applyFont="1" applyFill="1" applyBorder="1" applyAlignment="1">
      <alignment horizontal="center" vertical="center" wrapText="1"/>
      <protection/>
    </xf>
    <xf numFmtId="1" fontId="15" fillId="0" borderId="13" xfId="52" applyNumberFormat="1" applyFont="1" applyFill="1" applyBorder="1" applyAlignment="1">
      <alignment horizontal="center" vertical="center"/>
      <protection/>
    </xf>
    <xf numFmtId="0" fontId="15" fillId="0" borderId="14" xfId="52" applyFont="1" applyFill="1" applyBorder="1" applyAlignment="1">
      <alignment horizontal="center" vertical="center"/>
      <protection/>
    </xf>
    <xf numFmtId="1" fontId="15" fillId="0" borderId="12" xfId="52" applyNumberFormat="1" applyFont="1" applyFill="1" applyBorder="1" applyAlignment="1">
      <alignment horizontal="center" vertical="center"/>
      <protection/>
    </xf>
    <xf numFmtId="0" fontId="15" fillId="0" borderId="15" xfId="52" applyFont="1" applyFill="1" applyBorder="1" applyAlignment="1">
      <alignment horizontal="center" vertical="center"/>
      <protection/>
    </xf>
    <xf numFmtId="0" fontId="15" fillId="0" borderId="16" xfId="52" applyFont="1" applyFill="1" applyBorder="1" applyAlignment="1">
      <alignment horizontal="center" vertical="center"/>
      <protection/>
    </xf>
    <xf numFmtId="0" fontId="15" fillId="0" borderId="17" xfId="52" applyFont="1" applyFill="1" applyBorder="1" applyAlignment="1">
      <alignment horizontal="center" vertical="center"/>
      <protection/>
    </xf>
    <xf numFmtId="2" fontId="15" fillId="0" borderId="17" xfId="52" applyNumberFormat="1" applyFont="1" applyFill="1" applyBorder="1" applyAlignment="1">
      <alignment horizontal="center" vertical="center"/>
      <protection/>
    </xf>
    <xf numFmtId="1" fontId="15" fillId="0" borderId="18" xfId="52" applyNumberFormat="1" applyFont="1" applyFill="1" applyBorder="1" applyAlignment="1">
      <alignment horizontal="center" vertical="center"/>
      <protection/>
    </xf>
    <xf numFmtId="1" fontId="15" fillId="0" borderId="19" xfId="52" applyNumberFormat="1" applyFont="1" applyFill="1" applyBorder="1" applyAlignment="1">
      <alignment horizontal="center" vertical="center"/>
      <protection/>
    </xf>
    <xf numFmtId="1" fontId="15" fillId="0" borderId="14" xfId="52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52" applyFill="1">
      <alignment/>
      <protection/>
    </xf>
    <xf numFmtId="0" fontId="3" fillId="0" borderId="0" xfId="0" applyFont="1" applyFill="1" applyAlignment="1">
      <alignment horizontal="center" vertical="center"/>
    </xf>
    <xf numFmtId="0" fontId="0" fillId="0" borderId="0" xfId="52" applyFont="1" applyFill="1">
      <alignment/>
      <protection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" fillId="0" borderId="22" xfId="52" applyFont="1" applyFill="1" applyBorder="1" applyAlignment="1">
      <alignment horizontal="center" vertical="center" textRotation="90" wrapText="1" shrinkToFit="1"/>
      <protection/>
    </xf>
    <xf numFmtId="0" fontId="14" fillId="0" borderId="23" xfId="52" applyFont="1" applyFill="1" applyBorder="1" applyAlignment="1">
      <alignment horizontal="center" vertical="center"/>
      <protection/>
    </xf>
    <xf numFmtId="0" fontId="14" fillId="0" borderId="24" xfId="52" applyFont="1" applyFill="1" applyBorder="1" applyAlignment="1">
      <alignment horizontal="center" vertical="center"/>
      <protection/>
    </xf>
    <xf numFmtId="0" fontId="14" fillId="0" borderId="25" xfId="52" applyFont="1" applyFill="1" applyBorder="1" applyAlignment="1">
      <alignment horizontal="center" vertical="center"/>
      <protection/>
    </xf>
    <xf numFmtId="0" fontId="14" fillId="0" borderId="26" xfId="52" applyFont="1" applyFill="1" applyBorder="1" applyAlignment="1">
      <alignment horizontal="center" vertical="center"/>
      <protection/>
    </xf>
    <xf numFmtId="0" fontId="14" fillId="0" borderId="27" xfId="52" applyFont="1" applyFill="1" applyBorder="1" applyAlignment="1">
      <alignment horizontal="center" vertical="center"/>
      <protection/>
    </xf>
    <xf numFmtId="0" fontId="14" fillId="0" borderId="22" xfId="52" applyFont="1" applyFill="1" applyBorder="1" applyAlignment="1">
      <alignment horizontal="center" vertical="center"/>
      <protection/>
    </xf>
    <xf numFmtId="0" fontId="14" fillId="0" borderId="22" xfId="53" applyFont="1" applyFill="1" applyBorder="1" applyAlignment="1">
      <alignment horizontal="center" vertical="center"/>
      <protection/>
    </xf>
    <xf numFmtId="0" fontId="14" fillId="0" borderId="28" xfId="53" applyFont="1" applyFill="1" applyBorder="1" applyAlignment="1">
      <alignment horizontal="center" vertical="center"/>
      <protection/>
    </xf>
    <xf numFmtId="0" fontId="14" fillId="0" borderId="27" xfId="53" applyFont="1" applyFill="1" applyBorder="1" applyAlignment="1">
      <alignment horizontal="center" vertical="center"/>
      <protection/>
    </xf>
    <xf numFmtId="0" fontId="14" fillId="0" borderId="24" xfId="53" applyFont="1" applyFill="1" applyBorder="1" applyAlignment="1">
      <alignment horizontal="center" vertical="center"/>
      <protection/>
    </xf>
    <xf numFmtId="0" fontId="14" fillId="0" borderId="29" xfId="52" applyFont="1" applyFill="1" applyBorder="1" applyAlignment="1">
      <alignment horizontal="center" vertical="center"/>
      <protection/>
    </xf>
    <xf numFmtId="0" fontId="14" fillId="0" borderId="0" xfId="52" applyFont="1" applyFill="1" applyBorder="1" applyAlignment="1">
      <alignment/>
      <protection/>
    </xf>
    <xf numFmtId="0" fontId="14" fillId="0" borderId="0" xfId="52" applyFont="1" applyFill="1" applyBorder="1" applyAlignment="1">
      <alignment horizontal="center"/>
      <protection/>
    </xf>
    <xf numFmtId="0" fontId="14" fillId="0" borderId="0" xfId="52" applyFont="1" applyFill="1" applyBorder="1" applyAlignment="1">
      <alignment horizontal="right"/>
      <protection/>
    </xf>
    <xf numFmtId="0" fontId="14" fillId="0" borderId="0" xfId="52" applyFont="1" applyFill="1" applyBorder="1" applyAlignment="1">
      <alignment horizontal="left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 vertical="center"/>
      <protection/>
    </xf>
    <xf numFmtId="0" fontId="14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7" fillId="0" borderId="0" xfId="52" applyFont="1" applyFill="1" applyBorder="1">
      <alignment/>
      <protection/>
    </xf>
    <xf numFmtId="0" fontId="7" fillId="0" borderId="0" xfId="52" applyFont="1" applyFill="1" applyBorder="1" applyAlignment="1">
      <alignment horizontal="center"/>
      <protection/>
    </xf>
    <xf numFmtId="0" fontId="14" fillId="0" borderId="0" xfId="52" applyFont="1" applyFill="1" applyBorder="1" applyAlignment="1">
      <alignment horizontal="center" vertical="center"/>
      <protection/>
    </xf>
    <xf numFmtId="2" fontId="14" fillId="0" borderId="0" xfId="58" applyNumberFormat="1" applyFont="1" applyFill="1" applyBorder="1" applyAlignment="1">
      <alignment horizontal="center" vertical="center"/>
    </xf>
    <xf numFmtId="9" fontId="14" fillId="0" borderId="0" xfId="58" applyFont="1" applyFill="1" applyBorder="1" applyAlignment="1">
      <alignment horizontal="center" vertical="center"/>
    </xf>
    <xf numFmtId="0" fontId="14" fillId="0" borderId="0" xfId="52" applyNumberFormat="1" applyFont="1" applyFill="1" applyAlignment="1">
      <alignment horizontal="center" vertical="center"/>
      <protection/>
    </xf>
    <xf numFmtId="0" fontId="14" fillId="0" borderId="0" xfId="52" applyNumberFormat="1" applyFont="1" applyFill="1" applyBorder="1" applyAlignment="1">
      <alignment horizontal="center" vertical="center"/>
      <protection/>
    </xf>
    <xf numFmtId="0" fontId="14" fillId="0" borderId="0" xfId="52" applyFont="1" applyFill="1" applyBorder="1">
      <alignment/>
      <protection/>
    </xf>
    <xf numFmtId="0" fontId="15" fillId="0" borderId="30" xfId="52" applyFont="1" applyFill="1" applyBorder="1" applyAlignment="1">
      <alignment vertical="top" wrapText="1"/>
      <protection/>
    </xf>
    <xf numFmtId="0" fontId="15" fillId="0" borderId="31" xfId="52" applyFont="1" applyFill="1" applyBorder="1" applyAlignment="1">
      <alignment horizontal="center" vertical="center" wrapText="1"/>
      <protection/>
    </xf>
    <xf numFmtId="0" fontId="15" fillId="0" borderId="21" xfId="52" applyFont="1" applyFill="1" applyBorder="1" applyAlignment="1">
      <alignment horizontal="center" vertical="center"/>
      <protection/>
    </xf>
    <xf numFmtId="0" fontId="15" fillId="0" borderId="31" xfId="52" applyFont="1" applyFill="1" applyBorder="1" applyAlignment="1">
      <alignment horizontal="center" vertical="center"/>
      <protection/>
    </xf>
    <xf numFmtId="0" fontId="15" fillId="0" borderId="20" xfId="52" applyFont="1" applyFill="1" applyBorder="1" applyAlignment="1">
      <alignment horizontal="center" vertical="center"/>
      <protection/>
    </xf>
    <xf numFmtId="1" fontId="15" fillId="0" borderId="32" xfId="52" applyNumberFormat="1" applyFont="1" applyFill="1" applyBorder="1" applyAlignment="1">
      <alignment horizontal="center" vertical="center"/>
      <protection/>
    </xf>
    <xf numFmtId="49" fontId="15" fillId="0" borderId="20" xfId="52" applyNumberFormat="1" applyFont="1" applyFill="1" applyBorder="1" applyAlignment="1">
      <alignment horizontal="center" vertical="center"/>
      <protection/>
    </xf>
    <xf numFmtId="0" fontId="15" fillId="0" borderId="32" xfId="52" applyFont="1" applyFill="1" applyBorder="1" applyAlignment="1">
      <alignment horizontal="center" vertical="center"/>
      <protection/>
    </xf>
    <xf numFmtId="0" fontId="15" fillId="0" borderId="33" xfId="52" applyFont="1" applyFill="1" applyBorder="1" applyAlignment="1">
      <alignment horizontal="center" vertical="center"/>
      <protection/>
    </xf>
    <xf numFmtId="2" fontId="15" fillId="0" borderId="21" xfId="52" applyNumberFormat="1" applyFont="1" applyFill="1" applyBorder="1" applyAlignment="1">
      <alignment horizontal="center" vertical="center"/>
      <protection/>
    </xf>
    <xf numFmtId="1" fontId="15" fillId="0" borderId="33" xfId="52" applyNumberFormat="1" applyFont="1" applyFill="1" applyBorder="1" applyAlignment="1">
      <alignment horizontal="center" vertical="center"/>
      <protection/>
    </xf>
    <xf numFmtId="1" fontId="15" fillId="0" borderId="21" xfId="52" applyNumberFormat="1" applyFont="1" applyFill="1" applyBorder="1" applyAlignment="1">
      <alignment horizontal="center" vertical="center"/>
      <protection/>
    </xf>
    <xf numFmtId="0" fontId="15" fillId="0" borderId="21" xfId="52" applyNumberFormat="1" applyFont="1" applyFill="1" applyBorder="1" applyAlignment="1">
      <alignment horizontal="center" vertical="center"/>
      <protection/>
    </xf>
    <xf numFmtId="164" fontId="15" fillId="0" borderId="32" xfId="52" applyNumberFormat="1" applyFont="1" applyFill="1" applyBorder="1" applyAlignment="1">
      <alignment horizontal="center" vertical="center"/>
      <protection/>
    </xf>
    <xf numFmtId="0" fontId="15" fillId="0" borderId="33" xfId="52" applyNumberFormat="1" applyFont="1" applyFill="1" applyBorder="1" applyAlignment="1">
      <alignment horizontal="center" vertical="center"/>
      <protection/>
    </xf>
    <xf numFmtId="164" fontId="15" fillId="0" borderId="33" xfId="52" applyNumberFormat="1" applyFont="1" applyFill="1" applyBorder="1" applyAlignment="1">
      <alignment horizontal="center" vertical="center"/>
      <protection/>
    </xf>
    <xf numFmtId="0" fontId="15" fillId="0" borderId="34" xfId="0" applyFont="1" applyFill="1" applyBorder="1" applyAlignment="1">
      <alignment horizontal="center" vertical="center" wrapText="1"/>
    </xf>
    <xf numFmtId="0" fontId="15" fillId="0" borderId="23" xfId="52" applyFont="1" applyFill="1" applyBorder="1" applyAlignment="1">
      <alignment horizontal="left" vertical="center"/>
      <protection/>
    </xf>
    <xf numFmtId="0" fontId="15" fillId="0" borderId="26" xfId="52" applyFont="1" applyFill="1" applyBorder="1" applyAlignment="1">
      <alignment horizontal="center" vertical="center"/>
      <protection/>
    </xf>
    <xf numFmtId="1" fontId="15" fillId="0" borderId="25" xfId="52" applyNumberFormat="1" applyFont="1" applyFill="1" applyBorder="1" applyAlignment="1">
      <alignment horizontal="center" vertical="center"/>
      <protection/>
    </xf>
    <xf numFmtId="0" fontId="15" fillId="0" borderId="27" xfId="52" applyFont="1" applyFill="1" applyBorder="1" applyAlignment="1">
      <alignment horizontal="center" vertical="center"/>
      <protection/>
    </xf>
    <xf numFmtId="1" fontId="15" fillId="0" borderId="24" xfId="52" applyNumberFormat="1" applyFont="1" applyFill="1" applyBorder="1" applyAlignment="1">
      <alignment horizontal="center" vertical="center"/>
      <protection/>
    </xf>
    <xf numFmtId="1" fontId="15" fillId="0" borderId="27" xfId="52" applyNumberFormat="1" applyFont="1" applyFill="1" applyBorder="1" applyAlignment="1">
      <alignment horizontal="center" vertical="center"/>
      <protection/>
    </xf>
    <xf numFmtId="0" fontId="15" fillId="0" borderId="24" xfId="52" applyFont="1" applyFill="1" applyBorder="1" applyAlignment="1">
      <alignment horizontal="center" vertical="center"/>
      <protection/>
    </xf>
    <xf numFmtId="0" fontId="15" fillId="0" borderId="22" xfId="52" applyFont="1" applyFill="1" applyBorder="1" applyAlignment="1">
      <alignment horizontal="center" vertical="center"/>
      <protection/>
    </xf>
    <xf numFmtId="0" fontId="15" fillId="0" borderId="25" xfId="52" applyFont="1" applyFill="1" applyBorder="1" applyAlignment="1">
      <alignment horizontal="center" vertical="center"/>
      <protection/>
    </xf>
    <xf numFmtId="2" fontId="15" fillId="0" borderId="25" xfId="52" applyNumberFormat="1" applyFont="1" applyFill="1" applyBorder="1" applyAlignment="1">
      <alignment horizontal="center" vertical="center"/>
      <protection/>
    </xf>
    <xf numFmtId="1" fontId="15" fillId="0" borderId="22" xfId="52" applyNumberFormat="1" applyFont="1" applyFill="1" applyBorder="1" applyAlignment="1">
      <alignment horizontal="center" vertical="center"/>
      <protection/>
    </xf>
    <xf numFmtId="0" fontId="15" fillId="0" borderId="35" xfId="0" applyFont="1" applyFill="1" applyBorder="1" applyAlignment="1">
      <alignment horizontal="center" vertical="center" wrapText="1"/>
    </xf>
    <xf numFmtId="0" fontId="15" fillId="0" borderId="26" xfId="52" applyFont="1" applyFill="1" applyBorder="1" applyAlignment="1">
      <alignment horizontal="center" vertical="center" wrapText="1"/>
      <protection/>
    </xf>
    <xf numFmtId="0" fontId="15" fillId="0" borderId="22" xfId="52" applyNumberFormat="1" applyFont="1" applyFill="1" applyBorder="1" applyAlignment="1">
      <alignment horizontal="center" vertical="center"/>
      <protection/>
    </xf>
    <xf numFmtId="0" fontId="15" fillId="0" borderId="25" xfId="52" applyNumberFormat="1" applyFont="1" applyFill="1" applyBorder="1" applyAlignment="1">
      <alignment horizontal="center" vertical="center"/>
      <protection/>
    </xf>
    <xf numFmtId="0" fontId="15" fillId="0" borderId="36" xfId="52" applyFont="1" applyFill="1" applyBorder="1" applyAlignment="1">
      <alignment horizontal="center" vertical="center" wrapText="1"/>
      <protection/>
    </xf>
    <xf numFmtId="1" fontId="15" fillId="0" borderId="17" xfId="52" applyNumberFormat="1" applyFont="1" applyFill="1" applyBorder="1" applyAlignment="1">
      <alignment horizontal="center" vertical="center"/>
      <protection/>
    </xf>
    <xf numFmtId="0" fontId="15" fillId="0" borderId="36" xfId="52" applyFont="1" applyFill="1" applyBorder="1" applyAlignment="1">
      <alignment horizontal="center" vertical="center"/>
      <protection/>
    </xf>
    <xf numFmtId="0" fontId="15" fillId="0" borderId="37" xfId="52" applyFont="1" applyFill="1" applyBorder="1" applyAlignment="1">
      <alignment horizontal="center" vertical="center"/>
      <protection/>
    </xf>
    <xf numFmtId="1" fontId="15" fillId="0" borderId="15" xfId="52" applyNumberFormat="1" applyFont="1" applyFill="1" applyBorder="1" applyAlignment="1">
      <alignment horizontal="center" vertical="center"/>
      <protection/>
    </xf>
    <xf numFmtId="1" fontId="15" fillId="0" borderId="37" xfId="52" applyNumberFormat="1" applyFont="1" applyFill="1" applyBorder="1" applyAlignment="1">
      <alignment horizontal="center" vertical="center"/>
      <protection/>
    </xf>
    <xf numFmtId="1" fontId="15" fillId="0" borderId="16" xfId="52" applyNumberFormat="1" applyFont="1" applyFill="1" applyBorder="1" applyAlignment="1">
      <alignment horizontal="center" vertical="center"/>
      <protection/>
    </xf>
    <xf numFmtId="0" fontId="15" fillId="0" borderId="38" xfId="0" applyFont="1" applyFill="1" applyBorder="1" applyAlignment="1">
      <alignment horizontal="center" vertical="center" wrapText="1"/>
    </xf>
    <xf numFmtId="0" fontId="14" fillId="0" borderId="0" xfId="52" applyFont="1" applyFill="1" applyAlignment="1">
      <alignment horizontal="center" vertical="center"/>
      <protection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right"/>
      <protection/>
    </xf>
    <xf numFmtId="0" fontId="15" fillId="0" borderId="0" xfId="52" applyFont="1" applyFill="1" applyAlignment="1">
      <alignment horizontal="center" vertical="center"/>
      <protection/>
    </xf>
    <xf numFmtId="1" fontId="15" fillId="0" borderId="0" xfId="52" applyNumberFormat="1" applyFont="1" applyFill="1" applyBorder="1" applyAlignment="1">
      <alignment horizontal="center" vertical="center"/>
      <protection/>
    </xf>
    <xf numFmtId="0" fontId="15" fillId="0" borderId="0" xfId="52" applyFont="1" applyFill="1" applyBorder="1" applyAlignment="1">
      <alignment horizontal="center" vertical="center"/>
      <protection/>
    </xf>
    <xf numFmtId="1" fontId="15" fillId="0" borderId="0" xfId="0" applyNumberFormat="1" applyFont="1" applyFill="1" applyAlignment="1">
      <alignment horizontal="center" vertical="center"/>
    </xf>
    <xf numFmtId="2" fontId="15" fillId="0" borderId="0" xfId="52" applyNumberFormat="1" applyFont="1" applyFill="1" applyBorder="1" applyAlignment="1">
      <alignment horizontal="center" vertical="center"/>
      <protection/>
    </xf>
    <xf numFmtId="1" fontId="15" fillId="0" borderId="0" xfId="52" applyNumberFormat="1" applyFont="1" applyFill="1" applyAlignment="1">
      <alignment horizontal="center" vertical="center"/>
      <protection/>
    </xf>
    <xf numFmtId="0" fontId="14" fillId="0" borderId="0" xfId="52" applyNumberFormat="1" applyFont="1" applyFill="1" applyBorder="1" applyAlignment="1">
      <alignment horizontal="center" vertical="center" wrapText="1"/>
      <protection/>
    </xf>
    <xf numFmtId="0" fontId="7" fillId="0" borderId="0" xfId="52" applyFont="1" applyFill="1" applyAlignment="1">
      <alignment horizontal="center" vertical="center"/>
      <protection/>
    </xf>
    <xf numFmtId="1" fontId="14" fillId="0" borderId="0" xfId="52" applyNumberFormat="1" applyFont="1" applyFill="1" applyBorder="1" applyAlignment="1">
      <alignment horizontal="center" vertical="center"/>
      <protection/>
    </xf>
    <xf numFmtId="1" fontId="16" fillId="0" borderId="0" xfId="52" applyNumberFormat="1" applyFont="1" applyFill="1" applyBorder="1" applyAlignment="1">
      <alignment horizontal="center" vertical="center"/>
      <protection/>
    </xf>
    <xf numFmtId="1" fontId="14" fillId="0" borderId="0" xfId="58" applyNumberFormat="1" applyFont="1" applyFill="1" applyBorder="1" applyAlignment="1">
      <alignment horizontal="center" vertical="center"/>
    </xf>
    <xf numFmtId="1" fontId="14" fillId="0" borderId="0" xfId="53" applyNumberFormat="1" applyFont="1" applyFill="1" applyBorder="1" applyAlignment="1">
      <alignment horizontal="center" vertical="center"/>
      <protection/>
    </xf>
    <xf numFmtId="1" fontId="14" fillId="0" borderId="0" xfId="52" applyNumberFormat="1" applyFont="1" applyFill="1" applyAlignment="1">
      <alignment horizontal="center" vertical="center"/>
      <protection/>
    </xf>
    <xf numFmtId="2" fontId="14" fillId="0" borderId="0" xfId="52" applyNumberFormat="1" applyFont="1" applyFill="1" applyBorder="1" applyAlignment="1">
      <alignment horizontal="center" vertical="center" wrapText="1"/>
      <protection/>
    </xf>
    <xf numFmtId="0" fontId="14" fillId="0" borderId="39" xfId="52" applyFont="1" applyFill="1" applyBorder="1" applyAlignment="1">
      <alignment horizontal="center"/>
      <protection/>
    </xf>
    <xf numFmtId="0" fontId="15" fillId="0" borderId="30" xfId="0" applyFont="1" applyFill="1" applyBorder="1" applyAlignment="1">
      <alignment horizontal="justify" wrapText="1"/>
    </xf>
    <xf numFmtId="0" fontId="15" fillId="0" borderId="40" xfId="52" applyFont="1" applyFill="1" applyBorder="1">
      <alignment/>
      <protection/>
    </xf>
    <xf numFmtId="1" fontId="15" fillId="0" borderId="39" xfId="52" applyNumberFormat="1" applyFont="1" applyFill="1" applyBorder="1" applyAlignment="1">
      <alignment horizontal="center" vertical="center"/>
      <protection/>
    </xf>
    <xf numFmtId="1" fontId="15" fillId="0" borderId="20" xfId="52" applyNumberFormat="1" applyFont="1" applyFill="1" applyBorder="1" applyAlignment="1">
      <alignment horizontal="center" vertical="center"/>
      <protection/>
    </xf>
    <xf numFmtId="1" fontId="15" fillId="0" borderId="31" xfId="52" applyNumberFormat="1" applyFont="1" applyFill="1" applyBorder="1" applyAlignment="1">
      <alignment horizontal="center" vertical="center"/>
      <protection/>
    </xf>
    <xf numFmtId="1" fontId="15" fillId="0" borderId="30" xfId="52" applyNumberFormat="1" applyFont="1" applyFill="1" applyBorder="1" applyAlignment="1">
      <alignment horizontal="center" vertical="center" wrapText="1"/>
      <protection/>
    </xf>
    <xf numFmtId="0" fontId="14" fillId="0" borderId="41" xfId="52" applyFont="1" applyFill="1" applyBorder="1" applyAlignment="1">
      <alignment horizontal="center" vertical="center"/>
      <protection/>
    </xf>
    <xf numFmtId="0" fontId="15" fillId="0" borderId="23" xfId="0" applyFont="1" applyFill="1" applyBorder="1" applyAlignment="1">
      <alignment horizontal="justify" vertical="center" wrapText="1"/>
    </xf>
    <xf numFmtId="0" fontId="15" fillId="0" borderId="28" xfId="52" applyFont="1" applyFill="1" applyBorder="1" applyAlignment="1">
      <alignment horizontal="left" vertical="center" wrapText="1"/>
      <protection/>
    </xf>
    <xf numFmtId="0" fontId="15" fillId="0" borderId="24" xfId="52" applyFont="1" applyFill="1" applyBorder="1" applyAlignment="1">
      <alignment horizontal="center" vertical="center" wrapText="1"/>
      <protection/>
    </xf>
    <xf numFmtId="1" fontId="15" fillId="0" borderId="42" xfId="52" applyNumberFormat="1" applyFont="1" applyFill="1" applyBorder="1" applyAlignment="1">
      <alignment horizontal="center" vertical="center"/>
      <protection/>
    </xf>
    <xf numFmtId="1" fontId="15" fillId="0" borderId="26" xfId="52" applyNumberFormat="1" applyFont="1" applyFill="1" applyBorder="1" applyAlignment="1">
      <alignment horizontal="center" vertical="center"/>
      <protection/>
    </xf>
    <xf numFmtId="0" fontId="15" fillId="0" borderId="23" xfId="52" applyNumberFormat="1" applyFont="1" applyFill="1" applyBorder="1" applyAlignment="1">
      <alignment horizontal="center" vertical="center" wrapText="1"/>
      <protection/>
    </xf>
    <xf numFmtId="0" fontId="14" fillId="0" borderId="41" xfId="52" applyFont="1" applyFill="1" applyBorder="1" applyAlignment="1">
      <alignment horizontal="center"/>
      <protection/>
    </xf>
    <xf numFmtId="0" fontId="15" fillId="0" borderId="23" xfId="0" applyFont="1" applyFill="1" applyBorder="1" applyAlignment="1">
      <alignment horizontal="justify" wrapText="1"/>
    </xf>
    <xf numFmtId="0" fontId="15" fillId="0" borderId="28" xfId="52" applyFont="1" applyFill="1" applyBorder="1">
      <alignment/>
      <protection/>
    </xf>
    <xf numFmtId="1" fontId="15" fillId="0" borderId="23" xfId="52" applyNumberFormat="1" applyFont="1" applyFill="1" applyBorder="1" applyAlignment="1">
      <alignment horizontal="center" vertical="center" wrapText="1"/>
      <protection/>
    </xf>
    <xf numFmtId="0" fontId="15" fillId="0" borderId="23" xfId="0" applyFont="1" applyFill="1" applyBorder="1" applyAlignment="1">
      <alignment horizontal="justify" vertical="top" wrapText="1"/>
    </xf>
    <xf numFmtId="0" fontId="14" fillId="0" borderId="41" xfId="52" applyFont="1" applyFill="1" applyBorder="1" applyAlignment="1">
      <alignment horizontal="center" vertical="top"/>
      <protection/>
    </xf>
    <xf numFmtId="0" fontId="15" fillId="0" borderId="43" xfId="0" applyFont="1" applyFill="1" applyBorder="1" applyAlignment="1">
      <alignment horizontal="justify" vertical="top" wrapText="1"/>
    </xf>
    <xf numFmtId="0" fontId="15" fillId="0" borderId="44" xfId="52" applyFont="1" applyFill="1" applyBorder="1" applyAlignment="1">
      <alignment vertical="top" wrapText="1"/>
      <protection/>
    </xf>
    <xf numFmtId="0" fontId="15" fillId="0" borderId="45" xfId="52" applyFont="1" applyFill="1" applyBorder="1" applyAlignment="1">
      <alignment horizontal="center" vertical="center" wrapText="1"/>
      <protection/>
    </xf>
    <xf numFmtId="1" fontId="15" fillId="0" borderId="46" xfId="52" applyNumberFormat="1" applyFont="1" applyFill="1" applyBorder="1" applyAlignment="1">
      <alignment horizontal="center" vertical="center"/>
      <protection/>
    </xf>
    <xf numFmtId="0" fontId="15" fillId="0" borderId="47" xfId="52" applyFont="1" applyFill="1" applyBorder="1" applyAlignment="1">
      <alignment horizontal="center" vertical="center"/>
      <protection/>
    </xf>
    <xf numFmtId="0" fontId="15" fillId="0" borderId="48" xfId="52" applyFont="1" applyFill="1" applyBorder="1" applyAlignment="1">
      <alignment horizontal="center" vertical="center"/>
      <protection/>
    </xf>
    <xf numFmtId="1" fontId="15" fillId="0" borderId="45" xfId="52" applyNumberFormat="1" applyFont="1" applyFill="1" applyBorder="1" applyAlignment="1">
      <alignment horizontal="center" vertical="center"/>
      <protection/>
    </xf>
    <xf numFmtId="1" fontId="15" fillId="0" borderId="49" xfId="52" applyNumberFormat="1" applyFont="1" applyFill="1" applyBorder="1" applyAlignment="1">
      <alignment horizontal="center" vertical="center"/>
      <protection/>
    </xf>
    <xf numFmtId="1" fontId="15" fillId="0" borderId="48" xfId="52" applyNumberFormat="1" applyFont="1" applyFill="1" applyBorder="1" applyAlignment="1">
      <alignment horizontal="center" vertical="center"/>
      <protection/>
    </xf>
    <xf numFmtId="1" fontId="15" fillId="0" borderId="47" xfId="52" applyNumberFormat="1" applyFont="1" applyFill="1" applyBorder="1" applyAlignment="1">
      <alignment horizontal="center" vertical="center"/>
      <protection/>
    </xf>
    <xf numFmtId="1" fontId="15" fillId="0" borderId="43" xfId="52" applyNumberFormat="1" applyFont="1" applyFill="1" applyBorder="1" applyAlignment="1">
      <alignment horizontal="center" vertical="center" wrapText="1"/>
      <protection/>
    </xf>
    <xf numFmtId="0" fontId="14" fillId="0" borderId="50" xfId="52" applyFont="1" applyFill="1" applyBorder="1" applyAlignment="1">
      <alignment horizontal="center" vertical="top"/>
      <protection/>
    </xf>
    <xf numFmtId="0" fontId="15" fillId="0" borderId="23" xfId="0" applyFont="1" applyFill="1" applyBorder="1" applyAlignment="1">
      <alignment vertical="top" wrapText="1"/>
    </xf>
    <xf numFmtId="49" fontId="15" fillId="0" borderId="24" xfId="52" applyNumberFormat="1" applyFont="1" applyFill="1" applyBorder="1" applyAlignment="1">
      <alignment horizontal="center" vertical="center"/>
      <protection/>
    </xf>
    <xf numFmtId="49" fontId="15" fillId="0" borderId="25" xfId="52" applyNumberFormat="1" applyFont="1" applyFill="1" applyBorder="1" applyAlignment="1">
      <alignment horizontal="center" vertical="center"/>
      <protection/>
    </xf>
    <xf numFmtId="0" fontId="15" fillId="0" borderId="24" xfId="52" applyNumberFormat="1" applyFont="1" applyFill="1" applyBorder="1" applyAlignment="1">
      <alignment horizontal="center" vertical="center"/>
      <protection/>
    </xf>
    <xf numFmtId="0" fontId="15" fillId="0" borderId="27" xfId="52" applyNumberFormat="1" applyFont="1" applyFill="1" applyBorder="1" applyAlignment="1">
      <alignment horizontal="center" vertical="center"/>
      <protection/>
    </xf>
    <xf numFmtId="0" fontId="15" fillId="0" borderId="26" xfId="52" applyNumberFormat="1" applyFont="1" applyFill="1" applyBorder="1" applyAlignment="1">
      <alignment horizontal="center" vertical="center"/>
      <protection/>
    </xf>
    <xf numFmtId="0" fontId="14" fillId="0" borderId="51" xfId="52" applyFont="1" applyFill="1" applyBorder="1" applyAlignment="1">
      <alignment horizontal="center" vertical="center"/>
      <protection/>
    </xf>
    <xf numFmtId="0" fontId="15" fillId="0" borderId="15" xfId="52" applyNumberFormat="1" applyFont="1" applyFill="1" applyBorder="1" applyAlignment="1">
      <alignment horizontal="center" vertical="center"/>
      <protection/>
    </xf>
    <xf numFmtId="0" fontId="15" fillId="0" borderId="16" xfId="52" applyNumberFormat="1" applyFont="1" applyFill="1" applyBorder="1" applyAlignment="1">
      <alignment horizontal="center" vertical="center"/>
      <protection/>
    </xf>
    <xf numFmtId="0" fontId="15" fillId="0" borderId="17" xfId="52" applyNumberFormat="1" applyFont="1" applyFill="1" applyBorder="1" applyAlignment="1">
      <alignment horizontal="center" vertical="center"/>
      <protection/>
    </xf>
    <xf numFmtId="0" fontId="15" fillId="0" borderId="52" xfId="52" applyNumberFormat="1" applyFont="1" applyFill="1" applyBorder="1">
      <alignment/>
      <protection/>
    </xf>
    <xf numFmtId="0" fontId="15" fillId="0" borderId="0" xfId="52" applyNumberFormat="1" applyFont="1" applyFill="1" applyAlignment="1">
      <alignment horizontal="center" vertical="center"/>
      <protection/>
    </xf>
    <xf numFmtId="0" fontId="15" fillId="0" borderId="0" xfId="52" applyNumberFormat="1" applyFont="1" applyFill="1" applyBorder="1" applyAlignment="1">
      <alignment horizontal="center" vertical="center"/>
      <protection/>
    </xf>
    <xf numFmtId="0" fontId="15" fillId="0" borderId="0" xfId="52" applyNumberFormat="1" applyFont="1" applyFill="1" applyBorder="1" applyAlignment="1">
      <alignment horizontal="center" vertical="center" wrapText="1"/>
      <protection/>
    </xf>
    <xf numFmtId="2" fontId="14" fillId="0" borderId="0" xfId="58" applyNumberFormat="1" applyFont="1" applyFill="1" applyBorder="1" applyAlignment="1">
      <alignment horizontal="center"/>
    </xf>
    <xf numFmtId="0" fontId="14" fillId="0" borderId="0" xfId="52" applyNumberFormat="1" applyFont="1" applyFill="1">
      <alignment/>
      <protection/>
    </xf>
    <xf numFmtId="0" fontId="14" fillId="0" borderId="0" xfId="52" applyNumberFormat="1" applyFont="1" applyFill="1" applyBorder="1">
      <alignment/>
      <protection/>
    </xf>
    <xf numFmtId="0" fontId="14" fillId="0" borderId="30" xfId="52" applyFont="1" applyFill="1" applyBorder="1" applyAlignment="1">
      <alignment horizontal="center" vertical="center"/>
      <protection/>
    </xf>
    <xf numFmtId="0" fontId="15" fillId="0" borderId="39" xfId="0" applyFont="1" applyFill="1" applyBorder="1" applyAlignment="1">
      <alignment horizontal="left" vertical="center" wrapText="1"/>
    </xf>
    <xf numFmtId="0" fontId="15" fillId="0" borderId="30" xfId="54" applyFont="1" applyFill="1" applyBorder="1" applyAlignment="1">
      <alignment horizontal="left" vertical="center" wrapText="1"/>
      <protection/>
    </xf>
    <xf numFmtId="0" fontId="15" fillId="0" borderId="31" xfId="54" applyFont="1" applyFill="1" applyBorder="1" applyAlignment="1">
      <alignment horizontal="center" vertical="center" wrapText="1"/>
      <protection/>
    </xf>
    <xf numFmtId="49" fontId="15" fillId="0" borderId="32" xfId="52" applyNumberFormat="1" applyFont="1" applyFill="1" applyBorder="1" applyAlignment="1">
      <alignment horizontal="center" vertical="center"/>
      <protection/>
    </xf>
    <xf numFmtId="49" fontId="15" fillId="0" borderId="21" xfId="52" applyNumberFormat="1" applyFont="1" applyFill="1" applyBorder="1" applyAlignment="1">
      <alignment horizontal="center" vertical="center"/>
      <protection/>
    </xf>
    <xf numFmtId="0" fontId="15" fillId="0" borderId="32" xfId="52" applyNumberFormat="1" applyFont="1" applyFill="1" applyBorder="1" applyAlignment="1">
      <alignment horizontal="center" vertical="center"/>
      <protection/>
    </xf>
    <xf numFmtId="0" fontId="14" fillId="0" borderId="23" xfId="52" applyFont="1" applyFill="1" applyBorder="1" applyAlignment="1">
      <alignment horizontal="center" vertical="center"/>
      <protection/>
    </xf>
    <xf numFmtId="0" fontId="15" fillId="0" borderId="23" xfId="52" applyFont="1" applyFill="1" applyBorder="1" applyAlignment="1">
      <alignment horizontal="left" vertical="center" wrapText="1"/>
      <protection/>
    </xf>
    <xf numFmtId="0" fontId="14" fillId="0" borderId="43" xfId="52" applyFont="1" applyFill="1" applyBorder="1" applyAlignment="1">
      <alignment horizontal="center" vertical="center"/>
      <protection/>
    </xf>
    <xf numFmtId="0" fontId="15" fillId="0" borderId="50" xfId="0" applyFont="1" applyFill="1" applyBorder="1" applyAlignment="1">
      <alignment vertical="center" wrapText="1"/>
    </xf>
    <xf numFmtId="0" fontId="15" fillId="0" borderId="45" xfId="52" applyFont="1" applyFill="1" applyBorder="1" applyAlignment="1">
      <alignment horizontal="center" vertical="center"/>
      <protection/>
    </xf>
    <xf numFmtId="49" fontId="15" fillId="0" borderId="45" xfId="52" applyNumberFormat="1" applyFont="1" applyFill="1" applyBorder="1" applyAlignment="1">
      <alignment horizontal="center" vertical="center"/>
      <protection/>
    </xf>
    <xf numFmtId="49" fontId="15" fillId="0" borderId="46" xfId="52" applyNumberFormat="1" applyFont="1" applyFill="1" applyBorder="1" applyAlignment="1">
      <alignment horizontal="center" vertical="center"/>
      <protection/>
    </xf>
    <xf numFmtId="0" fontId="15" fillId="0" borderId="49" xfId="52" applyFont="1" applyFill="1" applyBorder="1" applyAlignment="1">
      <alignment horizontal="center" vertical="center"/>
      <protection/>
    </xf>
    <xf numFmtId="2" fontId="15" fillId="0" borderId="48" xfId="52" applyNumberFormat="1" applyFont="1" applyFill="1" applyBorder="1" applyAlignment="1">
      <alignment horizontal="center" vertical="center"/>
      <protection/>
    </xf>
    <xf numFmtId="0" fontId="15" fillId="0" borderId="45" xfId="52" applyNumberFormat="1" applyFont="1" applyFill="1" applyBorder="1" applyAlignment="1">
      <alignment horizontal="center" vertical="center"/>
      <protection/>
    </xf>
    <xf numFmtId="0" fontId="15" fillId="0" borderId="49" xfId="52" applyNumberFormat="1" applyFont="1" applyFill="1" applyBorder="1" applyAlignment="1">
      <alignment horizontal="center" vertical="center"/>
      <protection/>
    </xf>
    <xf numFmtId="0" fontId="15" fillId="0" borderId="47" xfId="52" applyNumberFormat="1" applyFont="1" applyFill="1" applyBorder="1" applyAlignment="1">
      <alignment horizontal="center" vertical="center"/>
      <protection/>
    </xf>
    <xf numFmtId="0" fontId="15" fillId="0" borderId="43" xfId="52" applyNumberFormat="1" applyFont="1" applyFill="1" applyBorder="1" applyAlignment="1">
      <alignment horizontal="center" vertical="center"/>
      <protection/>
    </xf>
    <xf numFmtId="0" fontId="14" fillId="0" borderId="50" xfId="52" applyFont="1" applyFill="1" applyBorder="1" applyAlignment="1">
      <alignment horizontal="center" vertical="center"/>
      <protection/>
    </xf>
    <xf numFmtId="0" fontId="15" fillId="0" borderId="41" xfId="52" applyFont="1" applyFill="1" applyBorder="1" applyAlignment="1">
      <alignment horizontal="left" vertical="center" wrapText="1"/>
      <protection/>
    </xf>
    <xf numFmtId="0" fontId="15" fillId="0" borderId="53" xfId="52" applyFont="1" applyFill="1" applyBorder="1" applyAlignment="1">
      <alignment vertical="center" wrapText="1"/>
      <protection/>
    </xf>
    <xf numFmtId="0" fontId="15" fillId="0" borderId="35" xfId="52" applyFont="1" applyFill="1" applyBorder="1" applyAlignment="1">
      <alignment horizontal="center" vertical="center"/>
      <protection/>
    </xf>
    <xf numFmtId="0" fontId="14" fillId="0" borderId="29" xfId="52" applyFont="1" applyFill="1" applyBorder="1" applyAlignment="1">
      <alignment horizontal="center" vertical="center"/>
      <protection/>
    </xf>
    <xf numFmtId="0" fontId="15" fillId="0" borderId="51" xfId="0" applyFont="1" applyFill="1" applyBorder="1" applyAlignment="1">
      <alignment horizontal="left" vertical="center" wrapText="1"/>
    </xf>
    <xf numFmtId="0" fontId="15" fillId="0" borderId="29" xfId="52" applyFont="1" applyFill="1" applyBorder="1" applyAlignment="1">
      <alignment horizontal="left" vertical="center"/>
      <protection/>
    </xf>
    <xf numFmtId="49" fontId="15" fillId="0" borderId="15" xfId="52" applyNumberFormat="1" applyFont="1" applyFill="1" applyBorder="1" applyAlignment="1">
      <alignment horizontal="center" vertical="center"/>
      <protection/>
    </xf>
    <xf numFmtId="49" fontId="15" fillId="0" borderId="17" xfId="52" applyNumberFormat="1" applyFont="1" applyFill="1" applyBorder="1" applyAlignment="1">
      <alignment horizontal="center" vertical="center"/>
      <protection/>
    </xf>
    <xf numFmtId="0" fontId="15" fillId="0" borderId="37" xfId="52" applyNumberFormat="1" applyFont="1" applyFill="1" applyBorder="1" applyAlignment="1">
      <alignment horizontal="center" vertical="center"/>
      <protection/>
    </xf>
    <xf numFmtId="1" fontId="15" fillId="0" borderId="29" xfId="52" applyNumberFormat="1" applyFont="1" applyFill="1" applyBorder="1" applyAlignment="1">
      <alignment horizontal="center" vertical="center" wrapText="1"/>
      <protection/>
    </xf>
    <xf numFmtId="0" fontId="9" fillId="0" borderId="0" xfId="52" applyFont="1" applyFill="1" applyAlignment="1">
      <alignment horizontal="right"/>
      <protection/>
    </xf>
    <xf numFmtId="0" fontId="9" fillId="0" borderId="0" xfId="52" applyFont="1" applyFill="1" applyAlignment="1">
      <alignment horizontal="center"/>
      <protection/>
    </xf>
    <xf numFmtId="1" fontId="9" fillId="0" borderId="0" xfId="52" applyNumberFormat="1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  <protection/>
    </xf>
    <xf numFmtId="1" fontId="17" fillId="0" borderId="0" xfId="52" applyNumberFormat="1" applyFont="1" applyFill="1" applyBorder="1" applyAlignment="1">
      <alignment horizontal="center" vertical="center"/>
      <protection/>
    </xf>
    <xf numFmtId="9" fontId="15" fillId="0" borderId="0" xfId="52" applyNumberFormat="1" applyFont="1" applyFill="1" applyBorder="1" applyAlignment="1">
      <alignment/>
      <protection/>
    </xf>
    <xf numFmtId="0" fontId="15" fillId="0" borderId="0" xfId="52" applyFont="1" applyFill="1" applyBorder="1" applyAlignment="1">
      <alignment horizontal="left" vertical="top"/>
      <protection/>
    </xf>
    <xf numFmtId="0" fontId="15" fillId="0" borderId="0" xfId="52" applyFont="1" applyFill="1" applyBorder="1" applyAlignment="1">
      <alignment horizontal="right" vertical="center"/>
      <protection/>
    </xf>
    <xf numFmtId="0" fontId="15" fillId="0" borderId="0" xfId="52" applyNumberFormat="1" applyFont="1" applyFill="1" applyBorder="1" applyAlignment="1">
      <alignment/>
      <protection/>
    </xf>
    <xf numFmtId="0" fontId="15" fillId="0" borderId="0" xfId="0" applyFont="1" applyFill="1" applyBorder="1" applyAlignment="1">
      <alignment/>
    </xf>
    <xf numFmtId="0" fontId="0" fillId="0" borderId="0" xfId="52" applyFont="1" applyFill="1" applyAlignment="1">
      <alignment/>
      <protection/>
    </xf>
    <xf numFmtId="0" fontId="15" fillId="0" borderId="0" xfId="52" applyFont="1" applyFill="1" applyAlignment="1">
      <alignment horizontal="left"/>
      <protection/>
    </xf>
    <xf numFmtId="0" fontId="15" fillId="0" borderId="0" xfId="52" applyFont="1" applyFill="1" applyBorder="1">
      <alignment/>
      <protection/>
    </xf>
    <xf numFmtId="0" fontId="4" fillId="0" borderId="22" xfId="0" applyFont="1" applyFill="1" applyBorder="1" applyAlignment="1">
      <alignment horizontal="center"/>
    </xf>
    <xf numFmtId="0" fontId="15" fillId="0" borderId="0" xfId="52" applyFont="1" applyFill="1" applyAlignment="1">
      <alignment horizontal="center"/>
      <protection/>
    </xf>
    <xf numFmtId="0" fontId="17" fillId="0" borderId="0" xfId="52" applyFont="1" applyFill="1">
      <alignment/>
      <protection/>
    </xf>
    <xf numFmtId="0" fontId="15" fillId="0" borderId="0" xfId="52" applyFont="1" applyFill="1" applyAlignment="1">
      <alignment horizontal="left" vertical="center"/>
      <protection/>
    </xf>
    <xf numFmtId="0" fontId="15" fillId="0" borderId="30" xfId="0" applyFont="1" applyFill="1" applyBorder="1" applyAlignment="1">
      <alignment vertical="center" wrapText="1"/>
    </xf>
    <xf numFmtId="0" fontId="15" fillId="0" borderId="32" xfId="52" applyFont="1" applyFill="1" applyBorder="1" applyAlignment="1">
      <alignment horizontal="center" vertical="center" wrapText="1"/>
      <protection/>
    </xf>
    <xf numFmtId="164" fontId="15" fillId="0" borderId="21" xfId="52" applyNumberFormat="1" applyFont="1" applyFill="1" applyBorder="1" applyAlignment="1">
      <alignment horizontal="center" vertical="center"/>
      <protection/>
    </xf>
    <xf numFmtId="1" fontId="15" fillId="0" borderId="40" xfId="52" applyNumberFormat="1" applyFont="1" applyFill="1" applyBorder="1" applyAlignment="1">
      <alignment horizontal="center" vertical="center"/>
      <protection/>
    </xf>
    <xf numFmtId="2" fontId="15" fillId="0" borderId="20" xfId="52" applyNumberFormat="1" applyFont="1" applyFill="1" applyBorder="1" applyAlignment="1">
      <alignment horizontal="center" vertical="center"/>
      <protection/>
    </xf>
    <xf numFmtId="164" fontId="15" fillId="0" borderId="25" xfId="52" applyNumberFormat="1" applyFont="1" applyFill="1" applyBorder="1" applyAlignment="1">
      <alignment horizontal="center" vertical="center"/>
      <protection/>
    </xf>
    <xf numFmtId="2" fontId="15" fillId="0" borderId="27" xfId="52" applyNumberFormat="1" applyFont="1" applyFill="1" applyBorder="1" applyAlignment="1">
      <alignment horizontal="center" vertical="center"/>
      <protection/>
    </xf>
    <xf numFmtId="0" fontId="15" fillId="0" borderId="40" xfId="52" applyFont="1" applyFill="1" applyBorder="1" applyAlignment="1">
      <alignment vertical="center"/>
      <protection/>
    </xf>
    <xf numFmtId="0" fontId="15" fillId="0" borderId="10" xfId="52" applyFont="1" applyFill="1" applyBorder="1" applyAlignment="1">
      <alignment vertical="top" wrapText="1"/>
      <protection/>
    </xf>
    <xf numFmtId="164" fontId="15" fillId="0" borderId="16" xfId="52" applyNumberFormat="1" applyFont="1" applyFill="1" applyBorder="1" applyAlignment="1">
      <alignment horizontal="center" vertical="center"/>
      <protection/>
    </xf>
    <xf numFmtId="164" fontId="15" fillId="0" borderId="37" xfId="52" applyNumberFormat="1" applyFont="1" applyFill="1" applyBorder="1" applyAlignment="1">
      <alignment horizontal="center" vertical="center"/>
      <protection/>
    </xf>
    <xf numFmtId="1" fontId="15" fillId="0" borderId="36" xfId="52" applyNumberFormat="1" applyFont="1" applyFill="1" applyBorder="1" applyAlignment="1">
      <alignment horizontal="center" vertical="center"/>
      <protection/>
    </xf>
    <xf numFmtId="164" fontId="15" fillId="0" borderId="17" xfId="52" applyNumberFormat="1" applyFont="1" applyFill="1" applyBorder="1" applyAlignment="1">
      <alignment horizontal="center" vertical="center"/>
      <protection/>
    </xf>
    <xf numFmtId="1" fontId="15" fillId="0" borderId="35" xfId="52" applyNumberFormat="1" applyFont="1" applyFill="1" applyBorder="1" applyAlignment="1">
      <alignment horizontal="center" vertical="center"/>
      <protection/>
    </xf>
    <xf numFmtId="0" fontId="15" fillId="0" borderId="38" xfId="0" applyFont="1" applyFill="1" applyBorder="1" applyAlignment="1">
      <alignment horizontal="center" vertical="center" wrapText="1"/>
    </xf>
    <xf numFmtId="0" fontId="15" fillId="0" borderId="34" xfId="52" applyNumberFormat="1" applyFont="1" applyFill="1" applyBorder="1" applyAlignment="1">
      <alignment horizontal="center"/>
      <protection/>
    </xf>
    <xf numFmtId="0" fontId="14" fillId="0" borderId="11" xfId="52" applyFont="1" applyFill="1" applyBorder="1">
      <alignment/>
      <protection/>
    </xf>
    <xf numFmtId="0" fontId="9" fillId="0" borderId="11" xfId="52" applyFont="1" applyFill="1" applyBorder="1">
      <alignment/>
      <protection/>
    </xf>
    <xf numFmtId="0" fontId="9" fillId="0" borderId="11" xfId="52" applyFont="1" applyFill="1" applyBorder="1" applyAlignment="1">
      <alignment horizontal="center"/>
      <protection/>
    </xf>
    <xf numFmtId="0" fontId="9" fillId="0" borderId="11" xfId="52" applyFont="1" applyFill="1" applyBorder="1" applyAlignment="1">
      <alignment horizontal="center" vertical="center"/>
      <protection/>
    </xf>
    <xf numFmtId="0" fontId="14" fillId="0" borderId="11" xfId="52" applyFont="1" applyFill="1" applyBorder="1" applyAlignment="1">
      <alignment horizontal="center" vertical="center"/>
      <protection/>
    </xf>
    <xf numFmtId="2" fontId="14" fillId="0" borderId="11" xfId="58" applyNumberFormat="1" applyFont="1" applyFill="1" applyBorder="1" applyAlignment="1">
      <alignment horizontal="center" vertical="center"/>
    </xf>
    <xf numFmtId="9" fontId="14" fillId="0" borderId="11" xfId="58" applyFont="1" applyFill="1" applyBorder="1" applyAlignment="1">
      <alignment horizontal="center" vertical="center"/>
    </xf>
    <xf numFmtId="0" fontId="14" fillId="0" borderId="11" xfId="52" applyNumberFormat="1" applyFont="1" applyFill="1" applyBorder="1" applyAlignment="1">
      <alignment horizontal="center" vertical="center"/>
      <protection/>
    </xf>
    <xf numFmtId="0" fontId="15" fillId="0" borderId="0" xfId="52" applyFont="1" applyFill="1" applyAlignment="1">
      <alignment vertical="center"/>
      <protection/>
    </xf>
    <xf numFmtId="0" fontId="15" fillId="0" borderId="0" xfId="52" applyFont="1" applyFill="1" applyAlignment="1">
      <alignment horizontal="right" vertical="center"/>
      <protection/>
    </xf>
    <xf numFmtId="164" fontId="15" fillId="0" borderId="0" xfId="52" applyNumberFormat="1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vertical="center"/>
      <protection/>
    </xf>
    <xf numFmtId="164" fontId="14" fillId="0" borderId="0" xfId="52" applyNumberFormat="1" applyFont="1" applyFill="1" applyBorder="1" applyAlignment="1">
      <alignment horizontal="center" vertical="center"/>
      <protection/>
    </xf>
    <xf numFmtId="2" fontId="15" fillId="0" borderId="0" xfId="52" applyNumberFormat="1" applyFont="1" applyFill="1" applyBorder="1">
      <alignment/>
      <protection/>
    </xf>
    <xf numFmtId="0" fontId="14" fillId="0" borderId="32" xfId="52" applyFont="1" applyFill="1" applyBorder="1" applyAlignment="1">
      <alignment horizontal="center" vertical="center"/>
      <protection/>
    </xf>
    <xf numFmtId="0" fontId="15" fillId="0" borderId="20" xfId="0" applyFont="1" applyFill="1" applyBorder="1" applyAlignment="1">
      <alignment horizontal="justify" vertical="center" wrapText="1"/>
    </xf>
    <xf numFmtId="0" fontId="15" fillId="0" borderId="30" xfId="52" applyFont="1" applyFill="1" applyBorder="1" applyAlignment="1">
      <alignment vertical="center"/>
      <protection/>
    </xf>
    <xf numFmtId="1" fontId="15" fillId="0" borderId="30" xfId="52" applyNumberFormat="1" applyFont="1" applyFill="1" applyBorder="1" applyAlignment="1">
      <alignment horizontal="center"/>
      <protection/>
    </xf>
    <xf numFmtId="0" fontId="14" fillId="0" borderId="15" xfId="52" applyFont="1" applyFill="1" applyBorder="1" applyAlignment="1">
      <alignment horizontal="center" vertical="center"/>
      <protection/>
    </xf>
    <xf numFmtId="0" fontId="15" fillId="0" borderId="37" xfId="0" applyFont="1" applyFill="1" applyBorder="1" applyAlignment="1">
      <alignment horizontal="justify" vertical="center" wrapText="1"/>
    </xf>
    <xf numFmtId="0" fontId="15" fillId="0" borderId="29" xfId="52" applyFont="1" applyFill="1" applyBorder="1" applyAlignment="1">
      <alignment vertical="center"/>
      <protection/>
    </xf>
    <xf numFmtId="2" fontId="15" fillId="0" borderId="37" xfId="52" applyNumberFormat="1" applyFont="1" applyFill="1" applyBorder="1" applyAlignment="1">
      <alignment horizontal="center" vertical="center"/>
      <protection/>
    </xf>
    <xf numFmtId="0" fontId="15" fillId="0" borderId="29" xfId="52" applyNumberFormat="1" applyFont="1" applyFill="1" applyBorder="1" applyAlignment="1">
      <alignment horizontal="center"/>
      <protection/>
    </xf>
    <xf numFmtId="0" fontId="15" fillId="0" borderId="0" xfId="52" applyNumberFormat="1" applyFont="1" applyFill="1" applyBorder="1" applyAlignment="1">
      <alignment horizontal="center"/>
      <protection/>
    </xf>
    <xf numFmtId="0" fontId="14" fillId="0" borderId="0" xfId="52" applyNumberFormat="1" applyFont="1" applyFill="1" applyAlignment="1">
      <alignment vertical="center"/>
      <protection/>
    </xf>
    <xf numFmtId="0" fontId="14" fillId="0" borderId="0" xfId="52" applyNumberFormat="1" applyFont="1" applyFill="1" applyBorder="1" applyAlignment="1">
      <alignment vertical="center"/>
      <protection/>
    </xf>
    <xf numFmtId="0" fontId="14" fillId="0" borderId="39" xfId="52" applyFont="1" applyFill="1" applyBorder="1" applyAlignment="1">
      <alignment horizontal="center" vertical="center"/>
      <protection/>
    </xf>
    <xf numFmtId="0" fontId="15" fillId="0" borderId="39" xfId="0" applyFont="1" applyFill="1" applyBorder="1" applyAlignment="1">
      <alignment vertical="center" wrapText="1"/>
    </xf>
    <xf numFmtId="49" fontId="15" fillId="0" borderId="31" xfId="52" applyNumberFormat="1" applyFont="1" applyFill="1" applyBorder="1" applyAlignment="1">
      <alignment horizontal="center" vertical="center"/>
      <protection/>
    </xf>
    <xf numFmtId="0" fontId="15" fillId="0" borderId="31" xfId="52" applyNumberFormat="1" applyFont="1" applyFill="1" applyBorder="1" applyAlignment="1">
      <alignment horizontal="center" vertical="center"/>
      <protection/>
    </xf>
    <xf numFmtId="0" fontId="15" fillId="0" borderId="20" xfId="52" applyNumberFormat="1" applyFont="1" applyFill="1" applyBorder="1" applyAlignment="1">
      <alignment horizontal="center" vertical="center"/>
      <protection/>
    </xf>
    <xf numFmtId="2" fontId="15" fillId="0" borderId="30" xfId="52" applyNumberFormat="1" applyFont="1" applyFill="1" applyBorder="1" applyAlignment="1">
      <alignment horizontal="center" vertical="center"/>
      <protection/>
    </xf>
    <xf numFmtId="0" fontId="15" fillId="0" borderId="41" xfId="0" applyFont="1" applyFill="1" applyBorder="1" applyAlignment="1">
      <alignment vertical="center" wrapText="1"/>
    </xf>
    <xf numFmtId="0" fontId="15" fillId="0" borderId="23" xfId="54" applyFont="1" applyFill="1" applyBorder="1" applyAlignment="1">
      <alignment horizontal="left" vertical="center" wrapText="1"/>
      <protection/>
    </xf>
    <xf numFmtId="49" fontId="15" fillId="0" borderId="26" xfId="52" applyNumberFormat="1" applyFont="1" applyFill="1" applyBorder="1" applyAlignment="1">
      <alignment horizontal="center" vertical="center"/>
      <protection/>
    </xf>
    <xf numFmtId="0" fontId="15" fillId="0" borderId="23" xfId="52" applyNumberFormat="1" applyFont="1" applyFill="1" applyBorder="1" applyAlignment="1">
      <alignment horizontal="center" vertical="center"/>
      <protection/>
    </xf>
    <xf numFmtId="49" fontId="15" fillId="0" borderId="27" xfId="52" applyNumberFormat="1" applyFont="1" applyFill="1" applyBorder="1" applyAlignment="1">
      <alignment horizontal="center" vertical="center"/>
      <protection/>
    </xf>
    <xf numFmtId="0" fontId="15" fillId="0" borderId="41" xfId="0" applyFont="1" applyFill="1" applyBorder="1" applyAlignment="1">
      <alignment vertical="center" wrapText="1"/>
    </xf>
    <xf numFmtId="0" fontId="14" fillId="0" borderId="54" xfId="52" applyFont="1" applyFill="1" applyBorder="1" applyAlignment="1">
      <alignment horizontal="center" vertical="center"/>
      <protection/>
    </xf>
    <xf numFmtId="0" fontId="15" fillId="0" borderId="23" xfId="52" applyFont="1" applyFill="1" applyBorder="1" applyAlignment="1">
      <alignment vertical="center"/>
      <protection/>
    </xf>
    <xf numFmtId="49" fontId="15" fillId="0" borderId="36" xfId="52" applyNumberFormat="1" applyFont="1" applyFill="1" applyBorder="1" applyAlignment="1">
      <alignment horizontal="center" vertical="center"/>
      <protection/>
    </xf>
    <xf numFmtId="49" fontId="15" fillId="0" borderId="37" xfId="52" applyNumberFormat="1" applyFont="1" applyFill="1" applyBorder="1" applyAlignment="1">
      <alignment horizontal="center" vertical="center"/>
      <protection/>
    </xf>
    <xf numFmtId="0" fontId="15" fillId="0" borderId="36" xfId="52" applyNumberFormat="1" applyFont="1" applyFill="1" applyBorder="1" applyAlignment="1">
      <alignment horizontal="center" vertical="center"/>
      <protection/>
    </xf>
    <xf numFmtId="2" fontId="14" fillId="0" borderId="29" xfId="52" applyNumberFormat="1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left" vertical="center" wrapText="1"/>
    </xf>
    <xf numFmtId="2" fontId="14" fillId="0" borderId="0" xfId="52" applyNumberFormat="1" applyFont="1" applyFill="1" applyAlignment="1">
      <alignment horizontal="center" vertical="center"/>
      <protection/>
    </xf>
    <xf numFmtId="0" fontId="9" fillId="0" borderId="0" xfId="52" applyFont="1" applyFill="1" applyBorder="1">
      <alignment/>
      <protection/>
    </xf>
    <xf numFmtId="0" fontId="9" fillId="0" borderId="0" xfId="52" applyFont="1" applyFill="1" applyBorder="1" applyAlignment="1">
      <alignment horizontal="center" vertical="center"/>
      <protection/>
    </xf>
    <xf numFmtId="0" fontId="15" fillId="0" borderId="55" xfId="0" applyFont="1" applyFill="1" applyBorder="1" applyAlignment="1">
      <alignment horizontal="left" vertical="center" wrapText="1"/>
    </xf>
    <xf numFmtId="0" fontId="15" fillId="0" borderId="56" xfId="52" applyFont="1" applyFill="1" applyBorder="1" applyAlignment="1">
      <alignment vertical="top" wrapText="1"/>
      <protection/>
    </xf>
    <xf numFmtId="0" fontId="15" fillId="0" borderId="57" xfId="52" applyFont="1" applyFill="1" applyBorder="1" applyAlignment="1">
      <alignment horizontal="center" vertical="center" wrapText="1"/>
      <protection/>
    </xf>
    <xf numFmtId="1" fontId="15" fillId="0" borderId="58" xfId="52" applyNumberFormat="1" applyFont="1" applyFill="1" applyBorder="1" applyAlignment="1">
      <alignment horizontal="center" vertical="center"/>
      <protection/>
    </xf>
    <xf numFmtId="0" fontId="15" fillId="0" borderId="57" xfId="52" applyFont="1" applyFill="1" applyBorder="1" applyAlignment="1">
      <alignment horizontal="center" vertical="center"/>
      <protection/>
    </xf>
    <xf numFmtId="0" fontId="15" fillId="0" borderId="58" xfId="52" applyFont="1" applyFill="1" applyBorder="1" applyAlignment="1">
      <alignment horizontal="center" vertical="center"/>
      <protection/>
    </xf>
    <xf numFmtId="1" fontId="15" fillId="0" borderId="57" xfId="52" applyNumberFormat="1" applyFont="1" applyFill="1" applyBorder="1" applyAlignment="1">
      <alignment horizontal="center" vertical="center"/>
      <protection/>
    </xf>
    <xf numFmtId="1" fontId="15" fillId="0" borderId="55" xfId="52" applyNumberFormat="1" applyFont="1" applyFill="1" applyBorder="1" applyAlignment="1">
      <alignment horizontal="center" vertical="center"/>
      <protection/>
    </xf>
    <xf numFmtId="0" fontId="15" fillId="0" borderId="55" xfId="52" applyFont="1" applyFill="1" applyBorder="1" applyAlignment="1">
      <alignment horizontal="center" vertical="center"/>
      <protection/>
    </xf>
    <xf numFmtId="0" fontId="15" fillId="0" borderId="59" xfId="52" applyFont="1" applyFill="1" applyBorder="1" applyAlignment="1">
      <alignment horizontal="center" vertical="center"/>
      <protection/>
    </xf>
    <xf numFmtId="2" fontId="15" fillId="0" borderId="58" xfId="52" applyNumberFormat="1" applyFont="1" applyFill="1" applyBorder="1" applyAlignment="1">
      <alignment horizontal="center" vertical="center"/>
      <protection/>
    </xf>
    <xf numFmtId="1" fontId="15" fillId="0" borderId="60" xfId="52" applyNumberFormat="1" applyFont="1" applyFill="1" applyBorder="1" applyAlignment="1">
      <alignment horizontal="center" vertical="center"/>
      <protection/>
    </xf>
    <xf numFmtId="164" fontId="15" fillId="0" borderId="57" xfId="52" applyNumberFormat="1" applyFont="1" applyFill="1" applyBorder="1" applyAlignment="1">
      <alignment horizontal="center" vertical="center"/>
      <protection/>
    </xf>
    <xf numFmtId="164" fontId="15" fillId="0" borderId="55" xfId="52" applyNumberFormat="1" applyFont="1" applyFill="1" applyBorder="1" applyAlignment="1">
      <alignment horizontal="center" vertical="center"/>
      <protection/>
    </xf>
    <xf numFmtId="1" fontId="15" fillId="0" borderId="59" xfId="52" applyNumberFormat="1" applyFont="1" applyFill="1" applyBorder="1" applyAlignment="1">
      <alignment horizontal="center" vertical="center"/>
      <protection/>
    </xf>
    <xf numFmtId="2" fontId="14" fillId="0" borderId="0" xfId="52" applyNumberFormat="1" applyFont="1" applyFill="1" applyBorder="1">
      <alignment/>
      <protection/>
    </xf>
    <xf numFmtId="0" fontId="14" fillId="0" borderId="52" xfId="52" applyFont="1" applyFill="1" applyBorder="1" applyAlignment="1">
      <alignment horizontal="center" vertical="center"/>
      <protection/>
    </xf>
    <xf numFmtId="0" fontId="15" fillId="0" borderId="52" xfId="0" applyFont="1" applyFill="1" applyBorder="1" applyAlignment="1">
      <alignment horizontal="justify" vertical="top" wrapText="1"/>
    </xf>
    <xf numFmtId="0" fontId="15" fillId="0" borderId="56" xfId="52" applyFont="1" applyFill="1" applyBorder="1" applyAlignment="1">
      <alignment vertical="center" wrapText="1"/>
      <protection/>
    </xf>
    <xf numFmtId="2" fontId="14" fillId="0" borderId="52" xfId="52" applyNumberFormat="1" applyFont="1" applyFill="1" applyBorder="1">
      <alignment/>
      <protection/>
    </xf>
    <xf numFmtId="0" fontId="15" fillId="0" borderId="40" xfId="52" applyFont="1" applyFill="1" applyBorder="1" applyAlignment="1">
      <alignment horizontal="left" vertical="center"/>
      <protection/>
    </xf>
    <xf numFmtId="0" fontId="15" fillId="0" borderId="34" xfId="52" applyNumberFormat="1" applyFont="1" applyFill="1" applyBorder="1" applyAlignment="1">
      <alignment horizontal="center" vertical="center"/>
      <protection/>
    </xf>
    <xf numFmtId="0" fontId="15" fillId="0" borderId="23" xfId="0" applyFont="1" applyFill="1" applyBorder="1" applyAlignment="1">
      <alignment vertical="center" wrapText="1"/>
    </xf>
    <xf numFmtId="0" fontId="15" fillId="0" borderId="35" xfId="52" applyNumberFormat="1" applyFont="1" applyFill="1" applyBorder="1" applyAlignment="1">
      <alignment horizontal="center" vertical="center"/>
      <protection/>
    </xf>
    <xf numFmtId="0" fontId="15" fillId="0" borderId="28" xfId="52" applyFont="1" applyFill="1" applyBorder="1" applyAlignment="1">
      <alignment horizontal="left" vertical="center"/>
      <protection/>
    </xf>
    <xf numFmtId="0" fontId="15" fillId="0" borderId="29" xfId="0" applyFont="1" applyFill="1" applyBorder="1" applyAlignment="1">
      <alignment vertical="center" wrapText="1"/>
    </xf>
    <xf numFmtId="0" fontId="15" fillId="0" borderId="61" xfId="52" applyFont="1" applyFill="1" applyBorder="1" applyAlignment="1">
      <alignment horizontal="left" vertical="center"/>
      <protection/>
    </xf>
    <xf numFmtId="0" fontId="15" fillId="0" borderId="38" xfId="52" applyNumberFormat="1" applyFont="1" applyFill="1" applyBorder="1" applyAlignment="1">
      <alignment horizontal="center" vertical="center"/>
      <protection/>
    </xf>
    <xf numFmtId="0" fontId="15" fillId="0" borderId="0" xfId="52" applyNumberFormat="1" applyFont="1" applyFill="1" applyBorder="1" applyAlignment="1">
      <alignment vertical="center"/>
      <protection/>
    </xf>
    <xf numFmtId="164" fontId="15" fillId="0" borderId="22" xfId="52" applyNumberFormat="1" applyFont="1" applyFill="1" applyBorder="1" applyAlignment="1">
      <alignment horizontal="center" vertical="center"/>
      <protection/>
    </xf>
    <xf numFmtId="0" fontId="14" fillId="0" borderId="22" xfId="52" applyFont="1" applyFill="1" applyBorder="1" applyAlignment="1">
      <alignment horizontal="center" vertical="center"/>
      <protection/>
    </xf>
    <xf numFmtId="0" fontId="14" fillId="0" borderId="24" xfId="52" applyFont="1" applyFill="1" applyBorder="1" applyAlignment="1">
      <alignment horizontal="center" vertical="center"/>
      <protection/>
    </xf>
    <xf numFmtId="0" fontId="14" fillId="0" borderId="25" xfId="52" applyFont="1" applyFill="1" applyBorder="1" applyAlignment="1">
      <alignment horizontal="center" vertical="center"/>
      <protection/>
    </xf>
    <xf numFmtId="0" fontId="15" fillId="0" borderId="46" xfId="52" applyNumberFormat="1" applyFont="1" applyFill="1" applyBorder="1" applyAlignment="1">
      <alignment horizontal="center" vertical="center"/>
      <protection/>
    </xf>
    <xf numFmtId="0" fontId="15" fillId="0" borderId="15" xfId="52" applyFont="1" applyFill="1" applyBorder="1" applyAlignment="1">
      <alignment horizontal="center" vertical="center" wrapText="1"/>
      <protection/>
    </xf>
    <xf numFmtId="1" fontId="20" fillId="0" borderId="0" xfId="52" applyNumberFormat="1" applyFont="1" applyFill="1" applyBorder="1" applyAlignment="1">
      <alignment horizontal="center" vertical="center"/>
      <protection/>
    </xf>
    <xf numFmtId="0" fontId="0" fillId="0" borderId="0" xfId="52" applyFont="1" applyFill="1" applyBorder="1">
      <alignment/>
      <protection/>
    </xf>
    <xf numFmtId="9" fontId="21" fillId="0" borderId="0" xfId="52" applyNumberFormat="1" applyFont="1" applyFill="1" applyBorder="1" applyAlignment="1">
      <alignment horizontal="center" vertical="center"/>
      <protection/>
    </xf>
    <xf numFmtId="0" fontId="0" fillId="0" borderId="0" xfId="52" applyFill="1" applyBorder="1">
      <alignment/>
      <protection/>
    </xf>
    <xf numFmtId="0" fontId="22" fillId="0" borderId="22" xfId="52" applyFont="1" applyFill="1" applyBorder="1" applyAlignment="1">
      <alignment horizontal="center"/>
      <protection/>
    </xf>
    <xf numFmtId="0" fontId="0" fillId="0" borderId="0" xfId="52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0" fontId="14" fillId="0" borderId="15" xfId="52" applyFont="1" applyFill="1" applyBorder="1" applyAlignment="1">
      <alignment horizontal="center" vertical="center"/>
      <protection/>
    </xf>
    <xf numFmtId="0" fontId="14" fillId="0" borderId="16" xfId="52" applyFont="1" applyFill="1" applyBorder="1" applyAlignment="1">
      <alignment horizontal="center" vertical="center"/>
      <protection/>
    </xf>
    <xf numFmtId="0" fontId="14" fillId="0" borderId="16" xfId="53" applyFont="1" applyFill="1" applyBorder="1" applyAlignment="1">
      <alignment horizontal="center" vertical="center"/>
      <protection/>
    </xf>
    <xf numFmtId="0" fontId="14" fillId="0" borderId="17" xfId="52" applyFont="1" applyFill="1" applyBorder="1" applyAlignment="1">
      <alignment horizontal="center" vertical="center"/>
      <protection/>
    </xf>
    <xf numFmtId="0" fontId="15" fillId="0" borderId="60" xfId="52" applyFont="1" applyFill="1" applyBorder="1" applyAlignment="1">
      <alignment horizontal="center" vertical="center"/>
      <protection/>
    </xf>
    <xf numFmtId="0" fontId="15" fillId="0" borderId="0" xfId="52" applyFont="1" applyFill="1" applyBorder="1" applyAlignment="1">
      <alignment horizontal="right"/>
      <protection/>
    </xf>
    <xf numFmtId="1" fontId="15" fillId="0" borderId="0" xfId="0" applyNumberFormat="1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vertical="center" wrapText="1"/>
    </xf>
    <xf numFmtId="0" fontId="15" fillId="0" borderId="62" xfId="52" applyFont="1" applyFill="1" applyBorder="1" applyAlignment="1">
      <alignment horizontal="left" vertical="center" wrapText="1"/>
      <protection/>
    </xf>
    <xf numFmtId="0" fontId="15" fillId="0" borderId="60" xfId="52" applyFont="1" applyFill="1" applyBorder="1" applyAlignment="1">
      <alignment horizontal="center" vertical="center" wrapText="1"/>
      <protection/>
    </xf>
    <xf numFmtId="49" fontId="15" fillId="0" borderId="60" xfId="52" applyNumberFormat="1" applyFont="1" applyFill="1" applyBorder="1" applyAlignment="1">
      <alignment horizontal="center" vertical="center"/>
      <protection/>
    </xf>
    <xf numFmtId="49" fontId="15" fillId="0" borderId="58" xfId="52" applyNumberFormat="1" applyFont="1" applyFill="1" applyBorder="1" applyAlignment="1">
      <alignment horizontal="center" vertical="center"/>
      <protection/>
    </xf>
    <xf numFmtId="0" fontId="15" fillId="0" borderId="60" xfId="52" applyNumberFormat="1" applyFont="1" applyFill="1" applyBorder="1" applyAlignment="1">
      <alignment horizontal="center" vertical="center"/>
      <protection/>
    </xf>
    <xf numFmtId="0" fontId="15" fillId="0" borderId="55" xfId="52" applyNumberFormat="1" applyFont="1" applyFill="1" applyBorder="1" applyAlignment="1">
      <alignment horizontal="center" vertical="center"/>
      <protection/>
    </xf>
    <xf numFmtId="0" fontId="15" fillId="0" borderId="58" xfId="52" applyNumberFormat="1" applyFont="1" applyFill="1" applyBorder="1" applyAlignment="1">
      <alignment horizontal="center" vertical="center"/>
      <protection/>
    </xf>
    <xf numFmtId="1" fontId="15" fillId="0" borderId="0" xfId="52" applyNumberFormat="1" applyFont="1" applyFill="1" applyBorder="1">
      <alignment/>
      <protection/>
    </xf>
    <xf numFmtId="14" fontId="14" fillId="0" borderId="52" xfId="52" applyNumberFormat="1" applyFont="1" applyFill="1" applyBorder="1" applyAlignment="1">
      <alignment horizontal="center" vertical="top"/>
      <protection/>
    </xf>
    <xf numFmtId="2" fontId="15" fillId="0" borderId="46" xfId="52" applyNumberFormat="1" applyFont="1" applyFill="1" applyBorder="1" applyAlignment="1">
      <alignment horizontal="center" vertical="center"/>
      <protection/>
    </xf>
    <xf numFmtId="0" fontId="15" fillId="0" borderId="48" xfId="52" applyNumberFormat="1" applyFont="1" applyFill="1" applyBorder="1" applyAlignment="1">
      <alignment horizontal="center" vertical="center"/>
      <protection/>
    </xf>
    <xf numFmtId="164" fontId="15" fillId="0" borderId="31" xfId="52" applyNumberFormat="1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wrapText="1"/>
    </xf>
    <xf numFmtId="0" fontId="15" fillId="0" borderId="0" xfId="52" applyFont="1" applyFill="1" applyBorder="1" applyAlignment="1">
      <alignment horizontal="center" vertical="center" wrapText="1"/>
      <protection/>
    </xf>
    <xf numFmtId="0" fontId="15" fillId="0" borderId="0" xfId="52" applyFont="1" applyFill="1" applyBorder="1" applyAlignment="1">
      <alignment horizontal="center"/>
      <protection/>
    </xf>
    <xf numFmtId="0" fontId="0" fillId="0" borderId="0" xfId="52" applyFont="1" applyFill="1" applyBorder="1" applyAlignment="1">
      <alignment/>
      <protection/>
    </xf>
    <xf numFmtId="0" fontId="15" fillId="0" borderId="0" xfId="52" applyFont="1" applyFill="1" applyBorder="1" applyAlignment="1">
      <alignment horizontal="left" vertical="center"/>
      <protection/>
    </xf>
    <xf numFmtId="0" fontId="19" fillId="0" borderId="0" xfId="0" applyFont="1" applyFill="1" applyBorder="1" applyAlignment="1">
      <alignment/>
    </xf>
    <xf numFmtId="2" fontId="0" fillId="0" borderId="0" xfId="52" applyNumberFormat="1" applyFont="1" applyFill="1" applyBorder="1">
      <alignment/>
      <protection/>
    </xf>
    <xf numFmtId="0" fontId="0" fillId="0" borderId="0" xfId="52" applyFill="1" applyBorder="1" applyAlignment="1">
      <alignment horizontal="center"/>
      <protection/>
    </xf>
    <xf numFmtId="0" fontId="14" fillId="0" borderId="52" xfId="52" applyNumberFormat="1" applyFont="1" applyFill="1" applyBorder="1">
      <alignment/>
      <protection/>
    </xf>
    <xf numFmtId="1" fontId="15" fillId="0" borderId="34" xfId="52" applyNumberFormat="1" applyFont="1" applyFill="1" applyBorder="1" applyAlignment="1">
      <alignment horizontal="center" vertical="center"/>
      <protection/>
    </xf>
    <xf numFmtId="1" fontId="15" fillId="0" borderId="38" xfId="52" applyNumberFormat="1" applyFont="1" applyFill="1" applyBorder="1" applyAlignment="1">
      <alignment horizontal="center" vertical="center"/>
      <protection/>
    </xf>
    <xf numFmtId="1" fontId="15" fillId="0" borderId="62" xfId="52" applyNumberFormat="1" applyFont="1" applyFill="1" applyBorder="1">
      <alignment/>
      <protection/>
    </xf>
    <xf numFmtId="1" fontId="15" fillId="0" borderId="63" xfId="52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0" xfId="52" applyFill="1" applyBorder="1" applyAlignment="1">
      <alignment/>
      <protection/>
    </xf>
    <xf numFmtId="0" fontId="14" fillId="0" borderId="36" xfId="52" applyFont="1" applyFill="1" applyBorder="1" applyAlignment="1">
      <alignment horizontal="center" vertical="center"/>
      <protection/>
    </xf>
    <xf numFmtId="0" fontId="14" fillId="0" borderId="37" xfId="52" applyFont="1" applyFill="1" applyBorder="1" applyAlignment="1">
      <alignment horizontal="center" vertical="center"/>
      <protection/>
    </xf>
    <xf numFmtId="0" fontId="14" fillId="0" borderId="61" xfId="53" applyFont="1" applyFill="1" applyBorder="1" applyAlignment="1">
      <alignment horizontal="center" vertical="center"/>
      <protection/>
    </xf>
    <xf numFmtId="0" fontId="14" fillId="0" borderId="37" xfId="53" applyFont="1" applyFill="1" applyBorder="1" applyAlignment="1">
      <alignment horizontal="center" vertical="center"/>
      <protection/>
    </xf>
    <xf numFmtId="0" fontId="14" fillId="0" borderId="15" xfId="53" applyFont="1" applyFill="1" applyBorder="1" applyAlignment="1">
      <alignment horizontal="center" vertical="center"/>
      <protection/>
    </xf>
    <xf numFmtId="2" fontId="15" fillId="0" borderId="31" xfId="52" applyNumberFormat="1" applyFont="1" applyFill="1" applyBorder="1" applyAlignment="1">
      <alignment horizontal="center" vertical="center"/>
      <protection/>
    </xf>
    <xf numFmtId="2" fontId="15" fillId="0" borderId="26" xfId="52" applyNumberFormat="1" applyFont="1" applyFill="1" applyBorder="1" applyAlignment="1">
      <alignment horizontal="center" vertical="center"/>
      <protection/>
    </xf>
    <xf numFmtId="2" fontId="15" fillId="0" borderId="36" xfId="52" applyNumberFormat="1" applyFont="1" applyFill="1" applyBorder="1" applyAlignment="1">
      <alignment horizontal="center" vertical="center"/>
      <protection/>
    </xf>
    <xf numFmtId="2" fontId="15" fillId="0" borderId="24" xfId="52" applyNumberFormat="1" applyFont="1" applyFill="1" applyBorder="1" applyAlignment="1">
      <alignment horizontal="center" vertical="center"/>
      <protection/>
    </xf>
    <xf numFmtId="2" fontId="15" fillId="0" borderId="15" xfId="52" applyNumberFormat="1" applyFont="1" applyFill="1" applyBorder="1" applyAlignment="1">
      <alignment horizontal="center" vertical="center"/>
      <protection/>
    </xf>
    <xf numFmtId="2" fontId="15" fillId="0" borderId="45" xfId="52" applyNumberFormat="1" applyFont="1" applyFill="1" applyBorder="1" applyAlignment="1">
      <alignment horizontal="center" vertical="center"/>
      <protection/>
    </xf>
    <xf numFmtId="164" fontId="15" fillId="0" borderId="26" xfId="52" applyNumberFormat="1" applyFont="1" applyFill="1" applyBorder="1" applyAlignment="1">
      <alignment horizontal="center" vertical="center"/>
      <protection/>
    </xf>
    <xf numFmtId="164" fontId="15" fillId="0" borderId="18" xfId="52" applyNumberFormat="1" applyFont="1" applyFill="1" applyBorder="1" applyAlignment="1">
      <alignment horizontal="center" vertical="center"/>
      <protection/>
    </xf>
    <xf numFmtId="0" fontId="15" fillId="0" borderId="10" xfId="0" applyFont="1" applyFill="1" applyBorder="1" applyAlignment="1">
      <alignment wrapText="1"/>
    </xf>
    <xf numFmtId="0" fontId="14" fillId="0" borderId="30" xfId="52" applyFont="1" applyFill="1" applyBorder="1" applyAlignment="1">
      <alignment vertical="center" wrapText="1"/>
      <protection/>
    </xf>
    <xf numFmtId="0" fontId="14" fillId="0" borderId="29" xfId="52" applyFont="1" applyFill="1" applyBorder="1" applyAlignment="1">
      <alignment vertical="center" wrapText="1"/>
      <protection/>
    </xf>
    <xf numFmtId="0" fontId="23" fillId="0" borderId="40" xfId="0" applyFont="1" applyFill="1" applyBorder="1" applyAlignment="1">
      <alignment horizontal="left" vertical="center" wrapText="1"/>
    </xf>
    <xf numFmtId="0" fontId="23" fillId="0" borderId="61" xfId="0" applyFont="1" applyFill="1" applyBorder="1" applyAlignment="1">
      <alignment wrapText="1"/>
    </xf>
    <xf numFmtId="0" fontId="15" fillId="0" borderId="40" xfId="52" applyFont="1" applyFill="1" applyBorder="1" applyAlignment="1">
      <alignment vertical="center" wrapText="1"/>
      <protection/>
    </xf>
    <xf numFmtId="0" fontId="23" fillId="0" borderId="39" xfId="0" applyFont="1" applyFill="1" applyBorder="1" applyAlignment="1">
      <alignment horizontal="left" vertical="center" wrapText="1"/>
    </xf>
    <xf numFmtId="0" fontId="23" fillId="0" borderId="51" xfId="0" applyFont="1" applyFill="1" applyBorder="1" applyAlignment="1">
      <alignment wrapText="1"/>
    </xf>
    <xf numFmtId="1" fontId="15" fillId="0" borderId="32" xfId="52" applyNumberFormat="1" applyFont="1" applyFill="1" applyBorder="1" applyAlignment="1">
      <alignment horizontal="center" vertical="center" wrapText="1"/>
      <protection/>
    </xf>
    <xf numFmtId="0" fontId="15" fillId="0" borderId="19" xfId="52" applyFont="1" applyFill="1" applyBorder="1" applyAlignment="1">
      <alignment horizontal="center" vertical="center"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14" fillId="0" borderId="56" xfId="52" applyFont="1" applyFill="1" applyBorder="1" applyAlignment="1">
      <alignment horizontal="center" vertical="center"/>
      <protection/>
    </xf>
    <xf numFmtId="0" fontId="15" fillId="0" borderId="52" xfId="52" applyFont="1" applyFill="1" applyBorder="1" applyAlignment="1">
      <alignment vertical="top" wrapText="1"/>
      <protection/>
    </xf>
    <xf numFmtId="0" fontId="15" fillId="0" borderId="62" xfId="0" applyFont="1" applyFill="1" applyBorder="1" applyAlignment="1">
      <alignment horizontal="center" vertical="center" wrapText="1"/>
    </xf>
    <xf numFmtId="164" fontId="15" fillId="0" borderId="15" xfId="52" applyNumberFormat="1" applyFont="1" applyFill="1" applyBorder="1" applyAlignment="1">
      <alignment horizontal="center" vertical="center"/>
      <protection/>
    </xf>
    <xf numFmtId="0" fontId="15" fillId="0" borderId="64" xfId="52" applyFont="1" applyFill="1" applyBorder="1" applyAlignment="1">
      <alignment horizontal="center" vertical="center"/>
      <protection/>
    </xf>
    <xf numFmtId="0" fontId="15" fillId="0" borderId="32" xfId="54" applyFont="1" applyFill="1" applyBorder="1" applyAlignment="1">
      <alignment horizontal="center" vertical="center" wrapText="1"/>
      <protection/>
    </xf>
    <xf numFmtId="0" fontId="15" fillId="0" borderId="41" xfId="0" applyFont="1" applyFill="1" applyBorder="1" applyAlignment="1">
      <alignment horizontal="left" vertical="center" wrapText="1"/>
    </xf>
    <xf numFmtId="0" fontId="22" fillId="0" borderId="24" xfId="52" applyFont="1" applyFill="1" applyBorder="1" applyAlignment="1">
      <alignment horizontal="center" vertical="center"/>
      <protection/>
    </xf>
    <xf numFmtId="0" fontId="15" fillId="0" borderId="30" xfId="52" applyFont="1" applyFill="1" applyBorder="1" applyAlignment="1">
      <alignment vertical="top"/>
      <protection/>
    </xf>
    <xf numFmtId="0" fontId="15" fillId="0" borderId="23" xfId="0" applyFont="1" applyFill="1" applyBorder="1" applyAlignment="1">
      <alignment horizontal="left" vertical="center" wrapText="1"/>
    </xf>
    <xf numFmtId="0" fontId="15" fillId="0" borderId="65" xfId="52" applyFont="1" applyFill="1" applyBorder="1" applyAlignment="1">
      <alignment horizontal="center" vertical="center"/>
      <protection/>
    </xf>
    <xf numFmtId="49" fontId="15" fillId="0" borderId="0" xfId="52" applyNumberFormat="1" applyFont="1" applyFill="1" applyBorder="1" applyAlignment="1">
      <alignment horizontal="center" vertical="center"/>
      <protection/>
    </xf>
    <xf numFmtId="0" fontId="15" fillId="0" borderId="35" xfId="52" applyFont="1" applyFill="1" applyBorder="1" applyAlignment="1">
      <alignment horizontal="left" vertical="center" wrapText="1"/>
      <protection/>
    </xf>
    <xf numFmtId="1" fontId="15" fillId="0" borderId="66" xfId="52" applyNumberFormat="1" applyFont="1" applyFill="1" applyBorder="1" applyAlignment="1">
      <alignment horizontal="center" vertical="center"/>
      <protection/>
    </xf>
    <xf numFmtId="0" fontId="15" fillId="0" borderId="30" xfId="52" applyFont="1" applyFill="1" applyBorder="1" applyAlignment="1">
      <alignment vertical="center" wrapText="1"/>
      <protection/>
    </xf>
    <xf numFmtId="0" fontId="15" fillId="0" borderId="23" xfId="0" applyFont="1" applyFill="1" applyBorder="1" applyAlignment="1">
      <alignment vertical="center" wrapText="1"/>
    </xf>
    <xf numFmtId="0" fontId="15" fillId="0" borderId="29" xfId="0" applyFont="1" applyFill="1" applyBorder="1" applyAlignment="1">
      <alignment wrapText="1"/>
    </xf>
    <xf numFmtId="0" fontId="15" fillId="0" borderId="34" xfId="0" applyFont="1" applyFill="1" applyBorder="1" applyAlignment="1">
      <alignment vertical="center" wrapText="1"/>
    </xf>
    <xf numFmtId="0" fontId="15" fillId="0" borderId="35" xfId="0" applyFont="1" applyFill="1" applyBorder="1" applyAlignment="1">
      <alignment vertical="center"/>
    </xf>
    <xf numFmtId="0" fontId="15" fillId="0" borderId="35" xfId="0" applyFont="1" applyFill="1" applyBorder="1" applyAlignment="1">
      <alignment vertical="center" wrapText="1"/>
    </xf>
    <xf numFmtId="0" fontId="15" fillId="0" borderId="38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vertical="top" wrapText="1"/>
    </xf>
    <xf numFmtId="0" fontId="15" fillId="0" borderId="35" xfId="0" applyFont="1" applyFill="1" applyBorder="1" applyAlignment="1">
      <alignment vertical="top" wrapText="1"/>
    </xf>
    <xf numFmtId="0" fontId="15" fillId="0" borderId="38" xfId="0" applyFont="1" applyFill="1" applyBorder="1" applyAlignment="1">
      <alignment vertical="center" wrapText="1"/>
    </xf>
    <xf numFmtId="1" fontId="14" fillId="0" borderId="39" xfId="52" applyNumberFormat="1" applyFont="1" applyFill="1" applyBorder="1" applyAlignment="1">
      <alignment horizontal="center" vertical="top"/>
      <protection/>
    </xf>
    <xf numFmtId="1" fontId="14" fillId="0" borderId="41" xfId="52" applyNumberFormat="1" applyFont="1" applyFill="1" applyBorder="1" applyAlignment="1">
      <alignment horizontal="center" vertical="center"/>
      <protection/>
    </xf>
    <xf numFmtId="1" fontId="14" fillId="0" borderId="51" xfId="52" applyNumberFormat="1" applyFont="1" applyFill="1" applyBorder="1" applyAlignment="1">
      <alignment horizontal="center" vertical="center"/>
      <protection/>
    </xf>
    <xf numFmtId="1" fontId="14" fillId="0" borderId="39" xfId="52" applyNumberFormat="1" applyFont="1" applyFill="1" applyBorder="1" applyAlignment="1">
      <alignment horizontal="center" vertical="center"/>
      <protection/>
    </xf>
    <xf numFmtId="1" fontId="14" fillId="0" borderId="52" xfId="52" applyNumberFormat="1" applyFont="1" applyFill="1" applyBorder="1" applyAlignment="1">
      <alignment horizontal="center" vertical="center"/>
      <protection/>
    </xf>
    <xf numFmtId="164" fontId="15" fillId="0" borderId="19" xfId="52" applyNumberFormat="1" applyFont="1" applyFill="1" applyBorder="1" applyAlignment="1">
      <alignment horizontal="center" vertical="center"/>
      <protection/>
    </xf>
    <xf numFmtId="0" fontId="15" fillId="0" borderId="19" xfId="52" applyNumberFormat="1" applyFont="1" applyFill="1" applyBorder="1" applyAlignment="1">
      <alignment horizontal="center" vertical="center"/>
      <protection/>
    </xf>
    <xf numFmtId="0" fontId="15" fillId="0" borderId="12" xfId="52" applyNumberFormat="1" applyFont="1" applyFill="1" applyBorder="1" applyAlignment="1">
      <alignment horizontal="center" vertical="center"/>
      <protection/>
    </xf>
    <xf numFmtId="0" fontId="15" fillId="0" borderId="13" xfId="52" applyNumberFormat="1" applyFont="1" applyFill="1" applyBorder="1" applyAlignment="1">
      <alignment horizontal="center" vertical="center"/>
      <protection/>
    </xf>
    <xf numFmtId="0" fontId="15" fillId="0" borderId="13" xfId="52" applyFont="1" applyFill="1" applyBorder="1" applyAlignment="1">
      <alignment horizontal="center" vertical="center"/>
      <protection/>
    </xf>
    <xf numFmtId="0" fontId="15" fillId="0" borderId="18" xfId="52" applyFont="1" applyFill="1" applyBorder="1" applyAlignment="1">
      <alignment horizontal="center" vertical="center"/>
      <protection/>
    </xf>
    <xf numFmtId="0" fontId="15" fillId="0" borderId="12" xfId="52" applyFont="1" applyFill="1" applyBorder="1" applyAlignment="1">
      <alignment horizontal="center" vertical="center"/>
      <protection/>
    </xf>
    <xf numFmtId="2" fontId="15" fillId="0" borderId="13" xfId="52" applyNumberFormat="1" applyFont="1" applyFill="1" applyBorder="1" applyAlignment="1">
      <alignment horizontal="center" vertical="center"/>
      <protection/>
    </xf>
    <xf numFmtId="0" fontId="14" fillId="0" borderId="67" xfId="52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vertical="center" wrapText="1"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68" xfId="0" applyFont="1" applyBorder="1" applyAlignment="1">
      <alignment horizontal="center"/>
    </xf>
    <xf numFmtId="0" fontId="43" fillId="0" borderId="69" xfId="0" applyFont="1" applyBorder="1" applyAlignment="1">
      <alignment horizontal="center"/>
    </xf>
    <xf numFmtId="0" fontId="43" fillId="0" borderId="70" xfId="0" applyFont="1" applyBorder="1" applyAlignment="1">
      <alignment horizontal="center"/>
    </xf>
    <xf numFmtId="0" fontId="43" fillId="0" borderId="71" xfId="0" applyFont="1" applyBorder="1" applyAlignment="1">
      <alignment/>
    </xf>
    <xf numFmtId="0" fontId="43" fillId="0" borderId="72" xfId="0" applyFont="1" applyBorder="1" applyAlignment="1">
      <alignment/>
    </xf>
    <xf numFmtId="0" fontId="43" fillId="0" borderId="73" xfId="0" applyFont="1" applyBorder="1" applyAlignment="1">
      <alignment/>
    </xf>
    <xf numFmtId="0" fontId="43" fillId="0" borderId="74" xfId="0" applyFont="1" applyBorder="1" applyAlignment="1">
      <alignment/>
    </xf>
    <xf numFmtId="0" fontId="43" fillId="0" borderId="75" xfId="0" applyFont="1" applyBorder="1" applyAlignment="1">
      <alignment/>
    </xf>
    <xf numFmtId="0" fontId="43" fillId="0" borderId="76" xfId="0" applyFont="1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91" xfId="0" applyFont="1" applyBorder="1" applyAlignment="1">
      <alignment horizontal="center" vertical="center"/>
    </xf>
    <xf numFmtId="0" fontId="43" fillId="0" borderId="92" xfId="0" applyFont="1" applyBorder="1" applyAlignment="1">
      <alignment/>
    </xf>
    <xf numFmtId="0" fontId="43" fillId="0" borderId="42" xfId="0" applyFont="1" applyBorder="1" applyAlignment="1">
      <alignment/>
    </xf>
    <xf numFmtId="0" fontId="47" fillId="0" borderId="22" xfId="0" applyFont="1" applyBorder="1" applyAlignment="1">
      <alignment/>
    </xf>
    <xf numFmtId="0" fontId="47" fillId="0" borderId="25" xfId="0" applyFont="1" applyBorder="1" applyAlignment="1">
      <alignment/>
    </xf>
    <xf numFmtId="0" fontId="49" fillId="0" borderId="0" xfId="0" applyFont="1" applyAlignment="1">
      <alignment/>
    </xf>
    <xf numFmtId="0" fontId="43" fillId="0" borderId="22" xfId="0" applyFont="1" applyBorder="1" applyAlignment="1">
      <alignment/>
    </xf>
    <xf numFmtId="0" fontId="43" fillId="0" borderId="25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5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93" xfId="0" applyFont="1" applyBorder="1" applyAlignment="1">
      <alignment/>
    </xf>
    <xf numFmtId="0" fontId="55" fillId="0" borderId="28" xfId="0" applyFont="1" applyBorder="1" applyAlignment="1">
      <alignment/>
    </xf>
    <xf numFmtId="0" fontId="57" fillId="0" borderId="0" xfId="0" applyFont="1" applyAlignment="1">
      <alignment/>
    </xf>
    <xf numFmtId="0" fontId="43" fillId="0" borderId="52" xfId="0" applyFont="1" applyBorder="1" applyAlignment="1">
      <alignment horizontal="center"/>
    </xf>
    <xf numFmtId="0" fontId="43" fillId="0" borderId="94" xfId="0" applyFont="1" applyBorder="1" applyAlignment="1">
      <alignment horizontal="center"/>
    </xf>
    <xf numFmtId="0" fontId="43" fillId="0" borderId="62" xfId="0" applyFont="1" applyBorder="1" applyAlignment="1">
      <alignment horizontal="center"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0" fillId="0" borderId="10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36" xfId="0" applyBorder="1" applyAlignment="1">
      <alignment/>
    </xf>
    <xf numFmtId="0" fontId="0" fillId="0" borderId="102" xfId="0" applyBorder="1" applyAlignment="1">
      <alignment horizontal="center" vertical="center" textRotation="90"/>
    </xf>
    <xf numFmtId="0" fontId="48" fillId="0" borderId="52" xfId="0" applyFont="1" applyBorder="1" applyAlignment="1">
      <alignment horizontal="center"/>
    </xf>
    <xf numFmtId="0" fontId="46" fillId="0" borderId="52" xfId="0" applyFont="1" applyBorder="1" applyAlignment="1">
      <alignment horizontal="center" vertical="center"/>
    </xf>
    <xf numFmtId="0" fontId="46" fillId="0" borderId="103" xfId="0" applyFont="1" applyBorder="1" applyAlignment="1">
      <alignment horizontal="center" vertical="center"/>
    </xf>
    <xf numFmtId="0" fontId="0" fillId="0" borderId="28" xfId="0" applyBorder="1" applyAlignment="1">
      <alignment vertical="top" wrapText="1"/>
    </xf>
    <xf numFmtId="0" fontId="46" fillId="0" borderId="52" xfId="0" applyFont="1" applyBorder="1" applyAlignment="1">
      <alignment horizontal="center"/>
    </xf>
    <xf numFmtId="0" fontId="40" fillId="0" borderId="52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47" fillId="0" borderId="52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55" fillId="0" borderId="0" xfId="0" applyFont="1" applyAlignment="1">
      <alignment vertical="top" wrapText="1"/>
    </xf>
    <xf numFmtId="0" fontId="53" fillId="0" borderId="0" xfId="0" applyFont="1" applyAlignment="1">
      <alignment horizontal="center"/>
    </xf>
    <xf numFmtId="0" fontId="55" fillId="0" borderId="0" xfId="0" applyFont="1" applyAlignment="1">
      <alignment wrapText="1"/>
    </xf>
    <xf numFmtId="0" fontId="0" fillId="0" borderId="93" xfId="0" applyBorder="1" applyAlignment="1">
      <alignment wrapText="1"/>
    </xf>
    <xf numFmtId="0" fontId="15" fillId="0" borderId="104" xfId="0" applyFont="1" applyFill="1" applyBorder="1" applyAlignment="1">
      <alignment vertical="center" wrapText="1"/>
    </xf>
    <xf numFmtId="0" fontId="15" fillId="0" borderId="51" xfId="0" applyFont="1" applyFill="1" applyBorder="1" applyAlignment="1">
      <alignment vertical="center" wrapText="1"/>
    </xf>
    <xf numFmtId="0" fontId="15" fillId="0" borderId="30" xfId="52" applyFont="1" applyFill="1" applyBorder="1" applyAlignment="1">
      <alignment horizontal="left" vertical="center"/>
      <protection/>
    </xf>
    <xf numFmtId="0" fontId="15" fillId="0" borderId="30" xfId="52" applyNumberFormat="1" applyFont="1" applyFill="1" applyBorder="1" applyAlignment="1">
      <alignment horizontal="center" vertical="center"/>
      <protection/>
    </xf>
    <xf numFmtId="1" fontId="15" fillId="0" borderId="29" xfId="52" applyNumberFormat="1" applyFont="1" applyFill="1" applyBorder="1" applyAlignment="1">
      <alignment horizontal="center" vertical="center"/>
      <protection/>
    </xf>
    <xf numFmtId="0" fontId="14" fillId="0" borderId="10" xfId="52" applyFont="1" applyFill="1" applyBorder="1" applyAlignment="1">
      <alignment horizontal="center" vertical="center"/>
      <protection/>
    </xf>
    <xf numFmtId="0" fontId="15" fillId="0" borderId="40" xfId="0" applyFont="1" applyFill="1" applyBorder="1" applyAlignment="1">
      <alignment wrapText="1"/>
    </xf>
    <xf numFmtId="0" fontId="15" fillId="0" borderId="28" xfId="0" applyFont="1" applyFill="1" applyBorder="1" applyAlignment="1">
      <alignment vertical="top" wrapText="1"/>
    </xf>
    <xf numFmtId="0" fontId="15" fillId="0" borderId="28" xfId="0" applyFont="1" applyFill="1" applyBorder="1" applyAlignment="1">
      <alignment wrapText="1"/>
    </xf>
    <xf numFmtId="0" fontId="15" fillId="0" borderId="28" xfId="0" applyFont="1" applyFill="1" applyBorder="1" applyAlignment="1">
      <alignment vertical="center" wrapText="1"/>
    </xf>
    <xf numFmtId="0" fontId="15" fillId="0" borderId="44" xfId="0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center" wrapText="1"/>
    </xf>
    <xf numFmtId="0" fontId="15" fillId="0" borderId="18" xfId="52" applyFont="1" applyFill="1" applyBorder="1" applyAlignment="1">
      <alignment horizontal="center" vertical="center" wrapText="1"/>
      <protection/>
    </xf>
    <xf numFmtId="0" fontId="15" fillId="0" borderId="43" xfId="52" applyFont="1" applyFill="1" applyBorder="1" applyAlignment="1">
      <alignment horizontal="left" vertical="center"/>
      <protection/>
    </xf>
    <xf numFmtId="0" fontId="15" fillId="0" borderId="10" xfId="52" applyFont="1" applyFill="1" applyBorder="1" applyAlignment="1">
      <alignment horizontal="left" vertical="center"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0" fillId="0" borderId="105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47" fillId="0" borderId="104" xfId="0" applyFont="1" applyBorder="1" applyAlignment="1">
      <alignment horizontal="center" vertical="center"/>
    </xf>
    <xf numFmtId="0" fontId="47" fillId="0" borderId="114" xfId="0" applyFont="1" applyBorder="1" applyAlignment="1">
      <alignment horizontal="center" vertical="center"/>
    </xf>
    <xf numFmtId="0" fontId="47" fillId="0" borderId="115" xfId="0" applyFont="1" applyBorder="1" applyAlignment="1">
      <alignment horizontal="center" vertical="center"/>
    </xf>
    <xf numFmtId="0" fontId="47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31" xfId="0" applyBorder="1" applyAlignment="1">
      <alignment/>
    </xf>
    <xf numFmtId="0" fontId="49" fillId="0" borderId="0" xfId="0" applyFont="1" applyAlignment="1">
      <alignment/>
    </xf>
    <xf numFmtId="0" fontId="47" fillId="0" borderId="41" xfId="0" applyFont="1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4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47" fillId="0" borderId="51" xfId="0" applyFont="1" applyBorder="1" applyAlignment="1">
      <alignment/>
    </xf>
    <xf numFmtId="0" fontId="0" fillId="0" borderId="61" xfId="0" applyBorder="1" applyAlignment="1">
      <alignment/>
    </xf>
    <xf numFmtId="0" fontId="0" fillId="0" borderId="36" xfId="0" applyBorder="1" applyAlignment="1">
      <alignment/>
    </xf>
    <xf numFmtId="0" fontId="0" fillId="0" borderId="0" xfId="0" applyFont="1" applyAlignment="1">
      <alignment horizontal="center"/>
    </xf>
    <xf numFmtId="0" fontId="46" fillId="0" borderId="103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textRotation="90"/>
    </xf>
    <xf numFmtId="0" fontId="0" fillId="0" borderId="116" xfId="0" applyBorder="1" applyAlignment="1">
      <alignment horizontal="center" vertical="center" textRotation="90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15" fillId="0" borderId="22" xfId="52" applyNumberFormat="1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/>
      <protection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123" xfId="0" applyFont="1" applyFill="1" applyBorder="1" applyAlignment="1">
      <alignment horizontal="center" vertical="center" textRotation="90"/>
    </xf>
    <xf numFmtId="0" fontId="7" fillId="0" borderId="124" xfId="0" applyFont="1" applyFill="1" applyBorder="1" applyAlignment="1">
      <alignment horizontal="center" vertical="center" textRotation="90"/>
    </xf>
    <xf numFmtId="0" fontId="7" fillId="0" borderId="53" xfId="0" applyFont="1" applyFill="1" applyBorder="1" applyAlignment="1">
      <alignment horizontal="center" vertical="center" textRotation="90"/>
    </xf>
    <xf numFmtId="0" fontId="5" fillId="0" borderId="123" xfId="52" applyFont="1" applyFill="1" applyBorder="1" applyAlignment="1">
      <alignment horizontal="center" vertical="center"/>
      <protection/>
    </xf>
    <xf numFmtId="0" fontId="5" fillId="0" borderId="124" xfId="52" applyFont="1" applyFill="1" applyBorder="1" applyAlignment="1">
      <alignment horizontal="center" vertical="center"/>
      <protection/>
    </xf>
    <xf numFmtId="0" fontId="5" fillId="0" borderId="53" xfId="52" applyFont="1" applyFill="1" applyBorder="1" applyAlignment="1">
      <alignment horizontal="center" vertical="center"/>
      <protection/>
    </xf>
    <xf numFmtId="0" fontId="15" fillId="0" borderId="0" xfId="52" applyFont="1" applyFill="1" applyBorder="1" applyAlignment="1">
      <alignment horizontal="right"/>
      <protection/>
    </xf>
    <xf numFmtId="164" fontId="15" fillId="0" borderId="56" xfId="52" applyNumberFormat="1" applyFont="1" applyFill="1" applyBorder="1" applyAlignment="1">
      <alignment horizontal="center" vertical="center"/>
      <protection/>
    </xf>
    <xf numFmtId="164" fontId="15" fillId="0" borderId="125" xfId="52" applyNumberFormat="1" applyFont="1" applyFill="1" applyBorder="1" applyAlignment="1">
      <alignment horizontal="center" vertical="center"/>
      <protection/>
    </xf>
    <xf numFmtId="164" fontId="15" fillId="0" borderId="62" xfId="52" applyNumberFormat="1" applyFont="1" applyFill="1" applyBorder="1" applyAlignment="1">
      <alignment horizontal="center" vertical="center"/>
      <protection/>
    </xf>
    <xf numFmtId="0" fontId="15" fillId="0" borderId="0" xfId="52" applyNumberFormat="1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  <protection/>
    </xf>
    <xf numFmtId="0" fontId="15" fillId="0" borderId="0" xfId="52" applyFont="1" applyFill="1" applyBorder="1" applyAlignment="1">
      <alignment horizontal="center"/>
      <protection/>
    </xf>
    <xf numFmtId="0" fontId="15" fillId="0" borderId="0" xfId="52" applyFont="1" applyFill="1" applyBorder="1" applyAlignment="1">
      <alignment horizontal="center" vertical="center"/>
      <protection/>
    </xf>
    <xf numFmtId="164" fontId="15" fillId="0" borderId="60" xfId="52" applyNumberFormat="1" applyFont="1" applyFill="1" applyBorder="1" applyAlignment="1">
      <alignment horizontal="center" vertical="center"/>
      <protection/>
    </xf>
    <xf numFmtId="0" fontId="13" fillId="0" borderId="22" xfId="52" applyFont="1" applyFill="1" applyBorder="1" applyAlignment="1">
      <alignment horizontal="center" vertical="center" textRotation="90" wrapText="1" shrinkToFit="1"/>
      <protection/>
    </xf>
    <xf numFmtId="0" fontId="9" fillId="0" borderId="0" xfId="52" applyFont="1" applyFill="1" applyBorder="1" applyAlignment="1">
      <alignment horizontal="left"/>
      <protection/>
    </xf>
    <xf numFmtId="0" fontId="5" fillId="0" borderId="22" xfId="52" applyFont="1" applyFill="1" applyBorder="1" applyAlignment="1">
      <alignment horizontal="center" vertical="center" textRotation="90" wrapText="1" shrinkToFit="1"/>
      <protection/>
    </xf>
    <xf numFmtId="0" fontId="7" fillId="0" borderId="22" xfId="0" applyFont="1" applyFill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22" xfId="52" applyFont="1" applyFill="1" applyBorder="1" applyAlignment="1">
      <alignment horizontal="fill" vertical="center" wrapText="1" shrinkToFit="1"/>
      <protection/>
    </xf>
    <xf numFmtId="0" fontId="11" fillId="0" borderId="21" xfId="0" applyFont="1" applyFill="1" applyBorder="1" applyAlignment="1">
      <alignment horizontal="center" vertical="center" textRotation="90"/>
    </xf>
    <xf numFmtId="0" fontId="11" fillId="0" borderId="25" xfId="0" applyFont="1" applyFill="1" applyBorder="1" applyAlignment="1">
      <alignment horizontal="center" vertical="center" textRotation="90"/>
    </xf>
    <xf numFmtId="0" fontId="5" fillId="0" borderId="22" xfId="0" applyFont="1" applyFill="1" applyBorder="1" applyAlignment="1">
      <alignment horizontal="center" vertical="center"/>
    </xf>
    <xf numFmtId="0" fontId="5" fillId="0" borderId="22" xfId="52" applyFont="1" applyFill="1" applyBorder="1" applyAlignment="1">
      <alignment horizontal="center" vertical="center"/>
      <protection/>
    </xf>
    <xf numFmtId="0" fontId="12" fillId="0" borderId="2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5" fillId="0" borderId="22" xfId="52" applyFont="1" applyFill="1" applyBorder="1" applyAlignment="1">
      <alignment horizontal="center" vertical="center" wrapText="1"/>
      <protection/>
    </xf>
    <xf numFmtId="0" fontId="11" fillId="0" borderId="2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2" xfId="52" applyFont="1" applyFill="1" applyBorder="1" applyAlignment="1">
      <alignment horizontal="center" vertical="center" textRotation="90"/>
      <protection/>
    </xf>
    <xf numFmtId="0" fontId="11" fillId="0" borderId="22" xfId="0" applyFont="1" applyFill="1" applyBorder="1" applyAlignment="1">
      <alignment horizontal="center" vertical="center" textRotation="90"/>
    </xf>
    <xf numFmtId="0" fontId="9" fillId="0" borderId="3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1" fillId="0" borderId="123" xfId="0" applyFont="1" applyFill="1" applyBorder="1" applyAlignment="1">
      <alignment horizontal="center" vertical="center" textRotation="90"/>
    </xf>
    <xf numFmtId="0" fontId="11" fillId="0" borderId="124" xfId="0" applyFont="1" applyFill="1" applyBorder="1" applyAlignment="1">
      <alignment horizontal="center" vertical="center" textRotation="90"/>
    </xf>
    <xf numFmtId="0" fontId="11" fillId="0" borderId="53" xfId="0" applyFont="1" applyFill="1" applyBorder="1" applyAlignment="1">
      <alignment horizontal="center" vertical="center" textRotation="90"/>
    </xf>
    <xf numFmtId="0" fontId="12" fillId="0" borderId="56" xfId="0" applyFont="1" applyFill="1" applyBorder="1" applyAlignment="1">
      <alignment horizontal="center" vertical="center"/>
    </xf>
    <xf numFmtId="0" fontId="12" fillId="0" borderId="125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13" fillId="0" borderId="49" xfId="52" applyFont="1" applyFill="1" applyBorder="1" applyAlignment="1">
      <alignment horizontal="center" vertical="center" textRotation="90" wrapText="1" shrinkToFit="1"/>
      <protection/>
    </xf>
    <xf numFmtId="0" fontId="13" fillId="0" borderId="92" xfId="52" applyFont="1" applyFill="1" applyBorder="1" applyAlignment="1">
      <alignment horizontal="center" vertical="center" textRotation="90" wrapText="1" shrinkToFit="1"/>
      <protection/>
    </xf>
    <xf numFmtId="0" fontId="5" fillId="0" borderId="45" xfId="52" applyFont="1" applyFill="1" applyBorder="1" applyAlignment="1">
      <alignment horizontal="center" vertical="center" textRotation="90" wrapText="1" shrinkToFit="1"/>
      <protection/>
    </xf>
    <xf numFmtId="0" fontId="5" fillId="0" borderId="126" xfId="52" applyFont="1" applyFill="1" applyBorder="1" applyAlignment="1">
      <alignment horizontal="center" vertical="center" textRotation="90" wrapText="1" shrinkToFit="1"/>
      <protection/>
    </xf>
    <xf numFmtId="0" fontId="15" fillId="0" borderId="125" xfId="52" applyNumberFormat="1" applyFont="1" applyFill="1" applyBorder="1" applyAlignment="1">
      <alignment horizontal="center" vertical="center"/>
      <protection/>
    </xf>
    <xf numFmtId="0" fontId="15" fillId="0" borderId="62" xfId="52" applyNumberFormat="1" applyFont="1" applyFill="1" applyBorder="1" applyAlignment="1">
      <alignment horizontal="center" vertical="center"/>
      <protection/>
    </xf>
    <xf numFmtId="0" fontId="7" fillId="0" borderId="123" xfId="0" applyFont="1" applyFill="1" applyBorder="1" applyAlignment="1">
      <alignment horizontal="center" vertical="center"/>
    </xf>
    <xf numFmtId="0" fontId="7" fillId="0" borderId="124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127" xfId="0" applyFont="1" applyFill="1" applyBorder="1" applyAlignment="1">
      <alignment horizontal="center" vertical="center"/>
    </xf>
    <xf numFmtId="0" fontId="5" fillId="0" borderId="104" xfId="52" applyFont="1" applyFill="1" applyBorder="1" applyAlignment="1">
      <alignment horizontal="center" vertical="center" wrapText="1"/>
      <protection/>
    </xf>
    <xf numFmtId="0" fontId="5" fillId="0" borderId="114" xfId="52" applyFont="1" applyFill="1" applyBorder="1" applyAlignment="1">
      <alignment horizontal="center" vertical="center" wrapText="1"/>
      <protection/>
    </xf>
    <xf numFmtId="0" fontId="5" fillId="0" borderId="128" xfId="52" applyFont="1" applyFill="1" applyBorder="1" applyAlignment="1">
      <alignment horizontal="center" vertical="center" wrapText="1"/>
      <protection/>
    </xf>
    <xf numFmtId="0" fontId="5" fillId="0" borderId="54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/>
      <protection/>
    </xf>
    <xf numFmtId="0" fontId="5" fillId="0" borderId="129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30" xfId="52" applyFont="1" applyFill="1" applyBorder="1" applyAlignment="1">
      <alignment horizontal="center" vertical="center" wrapText="1"/>
      <protection/>
    </xf>
    <xf numFmtId="0" fontId="5" fillId="0" borderId="32" xfId="52" applyFont="1" applyFill="1" applyBorder="1" applyAlignment="1">
      <alignment horizontal="center" vertical="center" wrapText="1"/>
      <protection/>
    </xf>
    <xf numFmtId="0" fontId="5" fillId="0" borderId="21" xfId="52" applyFont="1" applyFill="1" applyBorder="1" applyAlignment="1">
      <alignment horizontal="center" vertical="center" wrapText="1"/>
      <protection/>
    </xf>
    <xf numFmtId="0" fontId="11" fillId="0" borderId="39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5" fillId="0" borderId="24" xfId="52" applyFont="1" applyFill="1" applyBorder="1" applyAlignment="1">
      <alignment horizontal="center" vertical="center" textRotation="90"/>
      <protection/>
    </xf>
    <xf numFmtId="0" fontId="5" fillId="0" borderId="25" xfId="52" applyFont="1" applyFill="1" applyBorder="1" applyAlignment="1">
      <alignment horizontal="center" vertical="center" textRotation="90"/>
      <protection/>
    </xf>
    <xf numFmtId="0" fontId="11" fillId="0" borderId="45" xfId="0" applyFont="1" applyFill="1" applyBorder="1" applyAlignment="1">
      <alignment horizontal="center" vertical="center" textRotation="90"/>
    </xf>
    <xf numFmtId="0" fontId="11" fillId="0" borderId="126" xfId="0" applyFont="1" applyFill="1" applyBorder="1" applyAlignment="1">
      <alignment horizontal="center" vertical="center" textRotation="90"/>
    </xf>
    <xf numFmtId="0" fontId="11" fillId="0" borderId="46" xfId="0" applyFont="1" applyFill="1" applyBorder="1" applyAlignment="1">
      <alignment horizontal="center" vertical="center" textRotation="90"/>
    </xf>
    <xf numFmtId="0" fontId="11" fillId="0" borderId="42" xfId="0" applyFont="1" applyFill="1" applyBorder="1" applyAlignment="1">
      <alignment horizontal="center" vertical="center" textRotation="90"/>
    </xf>
    <xf numFmtId="0" fontId="1" fillId="0" borderId="0" xfId="0" applyFont="1" applyFill="1" applyAlignment="1">
      <alignment horizontal="center"/>
    </xf>
    <xf numFmtId="0" fontId="0" fillId="0" borderId="0" xfId="52" applyFill="1" applyAlignment="1">
      <alignment horizontal="center"/>
      <protection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104" xfId="0" applyFont="1" applyFill="1" applyBorder="1" applyAlignment="1">
      <alignment horizontal="center" vertical="center" wrapText="1"/>
    </xf>
    <xf numFmtId="0" fontId="7" fillId="0" borderId="128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129" xfId="0" applyFont="1" applyFill="1" applyBorder="1" applyAlignment="1">
      <alignment horizontal="center" vertical="center" wrapText="1"/>
    </xf>
    <xf numFmtId="0" fontId="7" fillId="0" borderId="127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9" fillId="0" borderId="104" xfId="0" applyFont="1" applyFill="1" applyBorder="1" applyAlignment="1">
      <alignment horizontal="center" vertical="center" wrapText="1"/>
    </xf>
    <xf numFmtId="0" fontId="9" fillId="0" borderId="114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7" xfId="0" applyFont="1" applyFill="1" applyBorder="1" applyAlignment="1">
      <alignment horizontal="center" vertical="center" wrapText="1"/>
    </xf>
    <xf numFmtId="0" fontId="7" fillId="0" borderId="104" xfId="0" applyFont="1" applyFill="1" applyBorder="1" applyAlignment="1">
      <alignment horizontal="center" vertical="center" wrapText="1"/>
    </xf>
    <xf numFmtId="0" fontId="10" fillId="0" borderId="128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10" fillId="0" borderId="129" xfId="0" applyFont="1" applyFill="1" applyBorder="1" applyAlignment="1">
      <alignment horizontal="center"/>
    </xf>
    <xf numFmtId="0" fontId="10" fillId="0" borderId="127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 vertical="center"/>
    </xf>
    <xf numFmtId="0" fontId="5" fillId="0" borderId="125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2" xfId="52" applyFont="1" applyFill="1" applyBorder="1" applyAlignment="1">
      <alignment horizontal="center" vertical="center"/>
      <protection/>
    </xf>
    <xf numFmtId="0" fontId="5" fillId="0" borderId="56" xfId="52" applyFont="1" applyFill="1" applyBorder="1" applyAlignment="1">
      <alignment horizontal="center" vertical="center"/>
      <protection/>
    </xf>
    <xf numFmtId="0" fontId="5" fillId="0" borderId="45" xfId="0" applyFont="1" applyFill="1" applyBorder="1" applyAlignment="1">
      <alignment horizontal="center" vertical="center" textRotation="90" wrapText="1"/>
    </xf>
    <xf numFmtId="0" fontId="5" fillId="0" borderId="126" xfId="0" applyFont="1" applyFill="1" applyBorder="1" applyAlignment="1">
      <alignment horizontal="center" vertical="center" textRotation="90" wrapText="1"/>
    </xf>
    <xf numFmtId="0" fontId="5" fillId="0" borderId="46" xfId="0" applyFont="1" applyFill="1" applyBorder="1" applyAlignment="1">
      <alignment horizontal="center" vertical="center" textRotation="90" wrapText="1"/>
    </xf>
    <xf numFmtId="0" fontId="5" fillId="0" borderId="42" xfId="0" applyFont="1" applyFill="1" applyBorder="1" applyAlignment="1">
      <alignment horizontal="center" vertical="center" textRotation="90" wrapText="1"/>
    </xf>
    <xf numFmtId="0" fontId="5" fillId="0" borderId="50" xfId="52" applyFont="1" applyFill="1" applyBorder="1" applyAlignment="1">
      <alignment horizontal="center" vertical="center" textRotation="90" wrapText="1" shrinkToFit="1"/>
      <protection/>
    </xf>
    <xf numFmtId="0" fontId="5" fillId="0" borderId="127" xfId="52" applyFont="1" applyFill="1" applyBorder="1" applyAlignment="1">
      <alignment horizontal="center" vertical="center" textRotation="90" wrapText="1" shrinkToFit="1"/>
      <protection/>
    </xf>
    <xf numFmtId="0" fontId="5" fillId="0" borderId="27" xfId="52" applyFont="1" applyFill="1" applyBorder="1" applyAlignment="1">
      <alignment horizontal="fill" vertical="center" wrapText="1" shrinkToFit="1"/>
      <protection/>
    </xf>
    <xf numFmtId="0" fontId="5" fillId="0" borderId="28" xfId="52" applyFont="1" applyFill="1" applyBorder="1" applyAlignment="1">
      <alignment horizontal="fill" vertical="center" wrapText="1" shrinkToFit="1"/>
      <protection/>
    </xf>
    <xf numFmtId="0" fontId="5" fillId="0" borderId="26" xfId="52" applyFont="1" applyFill="1" applyBorder="1" applyAlignment="1">
      <alignment horizontal="fill" vertical="center" wrapText="1" shrinkToFit="1"/>
      <protection/>
    </xf>
    <xf numFmtId="0" fontId="13" fillId="0" borderId="48" xfId="52" applyFont="1" applyFill="1" applyBorder="1" applyAlignment="1">
      <alignment horizontal="center" vertical="center" textRotation="90" wrapText="1" shrinkToFit="1"/>
      <protection/>
    </xf>
    <xf numFmtId="0" fontId="13" fillId="0" borderId="131" xfId="52" applyFont="1" applyFill="1" applyBorder="1" applyAlignment="1">
      <alignment horizontal="center" vertical="center" textRotation="90" wrapText="1" shrinkToFit="1"/>
      <protection/>
    </xf>
    <xf numFmtId="0" fontId="7" fillId="0" borderId="46" xfId="0" applyFont="1" applyFill="1" applyBorder="1" applyAlignment="1">
      <alignment horizontal="center" vertical="center" textRotation="90" wrapText="1"/>
    </xf>
    <xf numFmtId="0" fontId="7" fillId="0" borderId="42" xfId="0" applyFont="1" applyFill="1" applyBorder="1" applyAlignment="1">
      <alignment horizontal="center" vertical="center" textRotation="90" wrapText="1"/>
    </xf>
    <xf numFmtId="0" fontId="13" fillId="0" borderId="46" xfId="52" applyFont="1" applyFill="1" applyBorder="1" applyAlignment="1">
      <alignment horizontal="center" vertical="center" textRotation="90" wrapText="1" shrinkToFit="1"/>
      <protection/>
    </xf>
    <xf numFmtId="0" fontId="13" fillId="0" borderId="42" xfId="52" applyFont="1" applyFill="1" applyBorder="1" applyAlignment="1">
      <alignment horizontal="center" vertical="center" textRotation="90" wrapText="1" shrinkToFit="1"/>
      <protection/>
    </xf>
    <xf numFmtId="0" fontId="9" fillId="0" borderId="0" xfId="52" applyFont="1" applyFill="1" applyAlignment="1">
      <alignment/>
      <protection/>
    </xf>
    <xf numFmtId="0" fontId="9" fillId="0" borderId="0" xfId="0" applyFont="1" applyFill="1" applyAlignment="1">
      <alignment/>
    </xf>
    <xf numFmtId="0" fontId="15" fillId="0" borderId="0" xfId="52" applyFont="1" applyFill="1" applyAlignment="1">
      <alignment horizontal="left"/>
      <protection/>
    </xf>
    <xf numFmtId="0" fontId="15" fillId="0" borderId="0" xfId="52" applyFont="1" applyFill="1" applyAlignment="1">
      <alignment horizontal="right"/>
      <protection/>
    </xf>
    <xf numFmtId="0" fontId="15" fillId="0" borderId="27" xfId="52" applyNumberFormat="1" applyFont="1" applyFill="1" applyBorder="1" applyAlignment="1">
      <alignment horizontal="center" vertical="center"/>
      <protection/>
    </xf>
    <xf numFmtId="0" fontId="15" fillId="0" borderId="28" xfId="52" applyNumberFormat="1" applyFont="1" applyFill="1" applyBorder="1" applyAlignment="1">
      <alignment horizontal="center" vertical="center"/>
      <protection/>
    </xf>
    <xf numFmtId="0" fontId="15" fillId="0" borderId="26" xfId="52" applyNumberFormat="1" applyFont="1" applyFill="1" applyBorder="1" applyAlignment="1">
      <alignment horizontal="center" vertical="center"/>
      <protection/>
    </xf>
    <xf numFmtId="0" fontId="5" fillId="0" borderId="62" xfId="0" applyFont="1" applyFill="1" applyBorder="1" applyAlignment="1">
      <alignment horizontal="center" vertical="center"/>
    </xf>
    <xf numFmtId="0" fontId="5" fillId="0" borderId="125" xfId="52" applyFont="1" applyFill="1" applyBorder="1" applyAlignment="1">
      <alignment horizontal="center" vertical="center"/>
      <protection/>
    </xf>
    <xf numFmtId="0" fontId="5" fillId="0" borderId="62" xfId="52" applyFont="1" applyFill="1" applyBorder="1" applyAlignment="1">
      <alignment horizontal="center" vertical="center"/>
      <protection/>
    </xf>
    <xf numFmtId="0" fontId="15" fillId="0" borderId="0" xfId="52" applyFont="1" applyFill="1" applyAlignment="1">
      <alignment horizontal="center" vertical="center"/>
      <protection/>
    </xf>
    <xf numFmtId="0" fontId="9" fillId="0" borderId="0" xfId="52" applyFont="1" applyFill="1" applyAlignment="1">
      <alignment vertical="center"/>
      <protection/>
    </xf>
    <xf numFmtId="0" fontId="9" fillId="0" borderId="0" xfId="0" applyFont="1" applyFill="1" applyAlignment="1">
      <alignment vertical="center"/>
    </xf>
    <xf numFmtId="164" fontId="15" fillId="0" borderId="59" xfId="52" applyNumberFormat="1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center"/>
      <protection/>
    </xf>
    <xf numFmtId="0" fontId="7" fillId="0" borderId="32" xfId="0" applyFont="1" applyFill="1" applyBorder="1" applyAlignment="1">
      <alignment horizontal="center" vertical="center" textRotation="90"/>
    </xf>
    <xf numFmtId="0" fontId="7" fillId="0" borderId="24" xfId="0" applyFont="1" applyFill="1" applyBorder="1" applyAlignment="1">
      <alignment horizontal="center" vertical="center" textRotation="90"/>
    </xf>
    <xf numFmtId="0" fontId="5" fillId="0" borderId="33" xfId="52" applyFont="1" applyFill="1" applyBorder="1" applyAlignment="1">
      <alignment horizontal="center" vertical="center"/>
      <protection/>
    </xf>
    <xf numFmtId="0" fontId="5" fillId="0" borderId="33" xfId="52" applyFont="1" applyFill="1" applyBorder="1" applyAlignment="1">
      <alignment horizontal="center" vertical="center" wrapText="1"/>
      <protection/>
    </xf>
    <xf numFmtId="0" fontId="7" fillId="0" borderId="3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vertical="center" wrapText="1"/>
    </xf>
    <xf numFmtId="0" fontId="15" fillId="0" borderId="53" xfId="0" applyFont="1" applyFill="1" applyBorder="1" applyAlignment="1">
      <alignment vertical="center" wrapText="1"/>
    </xf>
    <xf numFmtId="0" fontId="14" fillId="0" borderId="43" xfId="52" applyFont="1" applyFill="1" applyBorder="1" applyAlignment="1">
      <alignment horizontal="center" vertical="center"/>
      <protection/>
    </xf>
    <xf numFmtId="0" fontId="14" fillId="0" borderId="53" xfId="52" applyFont="1" applyFill="1" applyBorder="1" applyAlignment="1">
      <alignment horizontal="center" vertical="center"/>
      <protection/>
    </xf>
    <xf numFmtId="0" fontId="15" fillId="0" borderId="0" xfId="52" applyFont="1" applyFill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Уч.план1" xfId="52"/>
    <cellStyle name="Обычный_Учебные планы ЭФ" xfId="53"/>
    <cellStyle name="Обычный_Штатное расписание 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76200</xdr:rowOff>
    </xdr:from>
    <xdr:to>
      <xdr:col>12</xdr:col>
      <xdr:colOff>104775</xdr:colOff>
      <xdr:row>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23717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4;&#1051;&#1068;&#1047;&#1054;&#1042;&#1040;&#1058;&#1045;&#1051;&#1048;\&#1051;&#1077;&#1074;&#1095;&#1077;&#1085;&#1082;&#1086;%201\&#1050;&#1072;&#1092;&#1077;&#1076;&#1088;&#1072;%20&#1054;&#1055;&#1048;\&#1059;&#1063;&#1045;&#1041;&#1053;&#1067;&#1045;%20&#1087;&#1083;&#1072;&#1085;&#1099;\&#1055;&#1056;&#1054;&#1045;&#1050;&#1058;%20&#1059;&#1095;%20&#1055;&#1083;%2009\&#1048;&#1047;&#1052;&#1045;&#1053;&#1045;&#1053;&#1048;&#1071;%20%20&#1073;&#1072;&#1082;&#1072;&#1083;&#1072;&#1074;&#1088;%206.050303%201%20&#1082;&#1091;&#1088;&#1089;%20&#1080;&#1102;&#1083;&#1100;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Графік НП"/>
      <sheetName val="План НП 1-й курс"/>
      <sheetName val="План НП 2-й курс"/>
      <sheetName val="План НП 3-й курс"/>
      <sheetName val="План НП 4-й курс"/>
    </sheetNames>
    <sheetDataSet>
      <sheetData sheetId="0">
        <row r="20">
          <cell r="M20">
            <v>7</v>
          </cell>
          <cell r="N20">
            <v>8</v>
          </cell>
          <cell r="O20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29"/>
  <sheetViews>
    <sheetView view="pageBreakPreview" zoomScale="60" zoomScalePageLayoutView="0" workbookViewId="0" topLeftCell="A1">
      <selection activeCell="M27" sqref="M27"/>
    </sheetView>
  </sheetViews>
  <sheetFormatPr defaultColWidth="9.125" defaultRowHeight="12.75"/>
  <cols>
    <col min="1" max="7" width="9.125" style="372" customWidth="1"/>
    <col min="8" max="8" width="5.875" style="372" customWidth="1"/>
    <col min="9" max="16384" width="9.125" style="372" customWidth="1"/>
  </cols>
  <sheetData>
    <row r="4" spans="5:16" ht="18">
      <c r="E4" s="509" t="s">
        <v>196</v>
      </c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</row>
    <row r="5" spans="5:16" ht="18">
      <c r="E5" s="509" t="s">
        <v>197</v>
      </c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</row>
    <row r="7" spans="1:3" ht="18">
      <c r="A7" s="508" t="s">
        <v>198</v>
      </c>
      <c r="B7" s="508"/>
      <c r="C7" s="508"/>
    </row>
    <row r="8" spans="1:6" ht="18">
      <c r="A8" s="508" t="s">
        <v>199</v>
      </c>
      <c r="B8" s="508"/>
      <c r="C8" s="508"/>
      <c r="D8" s="508"/>
      <c r="E8" s="508"/>
      <c r="F8" s="508"/>
    </row>
    <row r="9" spans="1:5" ht="18">
      <c r="A9" s="508" t="s">
        <v>200</v>
      </c>
      <c r="B9" s="508"/>
      <c r="C9" s="508"/>
      <c r="D9" s="508"/>
      <c r="E9" s="508"/>
    </row>
    <row r="15" spans="5:16" ht="18">
      <c r="E15" s="509" t="s">
        <v>201</v>
      </c>
      <c r="F15" s="509"/>
      <c r="G15" s="509"/>
      <c r="H15" s="509"/>
      <c r="I15" s="509"/>
      <c r="J15" s="509"/>
      <c r="K15" s="509"/>
      <c r="L15" s="509"/>
      <c r="M15" s="509"/>
      <c r="N15" s="509"/>
      <c r="O15" s="509"/>
      <c r="P15" s="509"/>
    </row>
    <row r="16" spans="8:13" ht="18">
      <c r="H16" s="509" t="s">
        <v>202</v>
      </c>
      <c r="I16" s="509"/>
      <c r="J16" s="509"/>
      <c r="K16" s="509"/>
      <c r="L16" s="509"/>
      <c r="M16" s="509"/>
    </row>
    <row r="18" spans="6:13" ht="18">
      <c r="F18" s="508" t="s">
        <v>203</v>
      </c>
      <c r="G18" s="508"/>
      <c r="I18" s="508" t="s">
        <v>204</v>
      </c>
      <c r="J18" s="508"/>
      <c r="K18" s="508"/>
      <c r="L18" s="508"/>
      <c r="M18" s="508"/>
    </row>
    <row r="19" spans="6:13" ht="18">
      <c r="F19" s="508" t="s">
        <v>205</v>
      </c>
      <c r="G19" s="508"/>
      <c r="H19" s="508"/>
      <c r="I19" s="508" t="s">
        <v>206</v>
      </c>
      <c r="J19" s="508"/>
      <c r="K19" s="508"/>
      <c r="L19" s="508"/>
      <c r="M19" s="508"/>
    </row>
    <row r="20" spans="6:13" ht="18">
      <c r="F20" s="508" t="s">
        <v>207</v>
      </c>
      <c r="G20" s="508"/>
      <c r="H20" s="508"/>
      <c r="I20" s="508" t="s">
        <v>69</v>
      </c>
      <c r="J20" s="508"/>
      <c r="K20" s="508"/>
      <c r="L20" s="508"/>
      <c r="M20" s="508"/>
    </row>
    <row r="21" spans="6:13" ht="18">
      <c r="F21" s="508" t="s">
        <v>208</v>
      </c>
      <c r="G21" s="508"/>
      <c r="H21" s="508"/>
      <c r="I21" s="508" t="s">
        <v>209</v>
      </c>
      <c r="J21" s="508"/>
      <c r="K21" s="508"/>
      <c r="L21" s="508"/>
      <c r="M21" s="508"/>
    </row>
    <row r="28" spans="7:10" ht="18">
      <c r="G28" s="509" t="s">
        <v>210</v>
      </c>
      <c r="H28" s="509"/>
      <c r="I28" s="509"/>
      <c r="J28" s="509"/>
    </row>
    <row r="29" spans="7:10" ht="18">
      <c r="G29" s="373"/>
      <c r="H29" s="509">
        <v>2011</v>
      </c>
      <c r="I29" s="509"/>
      <c r="J29" s="373"/>
    </row>
  </sheetData>
  <sheetProtection/>
  <mergeCells count="17">
    <mergeCell ref="E4:P4"/>
    <mergeCell ref="E5:P5"/>
    <mergeCell ref="A7:C7"/>
    <mergeCell ref="A8:F8"/>
    <mergeCell ref="A9:E9"/>
    <mergeCell ref="E15:P15"/>
    <mergeCell ref="H16:M16"/>
    <mergeCell ref="F18:G18"/>
    <mergeCell ref="I18:M18"/>
    <mergeCell ref="F19:H19"/>
    <mergeCell ref="I19:M19"/>
    <mergeCell ref="F20:H20"/>
    <mergeCell ref="I20:M20"/>
    <mergeCell ref="F21:H21"/>
    <mergeCell ref="I21:M21"/>
    <mergeCell ref="G28:J28"/>
    <mergeCell ref="H29:I29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41"/>
  <sheetViews>
    <sheetView tabSelected="1" view="pageBreakPreview" zoomScaleSheetLayoutView="100" workbookViewId="0" topLeftCell="A1">
      <selection activeCell="AO4" sqref="AO4"/>
    </sheetView>
  </sheetViews>
  <sheetFormatPr defaultColWidth="9.00390625" defaultRowHeight="12.75"/>
  <cols>
    <col min="1" max="58" width="2.50390625" style="414" customWidth="1"/>
    <col min="59" max="16384" width="9.125" style="414" customWidth="1"/>
  </cols>
  <sheetData>
    <row r="1" spans="1:58" ht="15">
      <c r="A1" s="510" t="s">
        <v>246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/>
      <c r="AA1" s="511"/>
      <c r="AB1" s="511"/>
      <c r="AC1" s="511"/>
      <c r="AD1" s="511"/>
      <c r="AE1" s="511"/>
      <c r="AF1" s="511"/>
      <c r="AG1" s="511"/>
      <c r="AH1" s="511"/>
      <c r="AI1" s="511"/>
      <c r="AJ1" s="511"/>
      <c r="AK1" s="511"/>
      <c r="AL1" s="511"/>
      <c r="AM1" s="511"/>
      <c r="AN1" s="511"/>
      <c r="AO1" s="511"/>
      <c r="AP1" s="511"/>
      <c r="AQ1" s="511"/>
      <c r="AR1" s="511"/>
      <c r="AS1" s="511"/>
      <c r="AT1" s="511"/>
      <c r="AU1" s="511"/>
      <c r="AV1" s="511"/>
      <c r="AW1" s="511"/>
      <c r="AX1" s="511"/>
      <c r="AY1" s="511"/>
      <c r="AZ1" s="511"/>
      <c r="BA1" s="511"/>
      <c r="BB1" s="511"/>
      <c r="BC1" s="511"/>
      <c r="BD1" s="511"/>
      <c r="BE1" s="511"/>
      <c r="BF1" s="511"/>
    </row>
    <row r="2" spans="1:58" ht="30.75">
      <c r="A2" s="512" t="s">
        <v>247</v>
      </c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  <c r="V2" s="511"/>
      <c r="W2" s="511"/>
      <c r="X2" s="511"/>
      <c r="Y2" s="511"/>
      <c r="Z2" s="511"/>
      <c r="AA2" s="511"/>
      <c r="AB2" s="511"/>
      <c r="AC2" s="511"/>
      <c r="AD2" s="511"/>
      <c r="AE2" s="511"/>
      <c r="AF2" s="511"/>
      <c r="AG2" s="511"/>
      <c r="AH2" s="511"/>
      <c r="AI2" s="511"/>
      <c r="AJ2" s="511"/>
      <c r="AK2" s="511"/>
      <c r="AL2" s="511"/>
      <c r="AM2" s="511"/>
      <c r="AN2" s="511"/>
      <c r="AO2" s="511"/>
      <c r="AP2" s="511"/>
      <c r="AQ2" s="511"/>
      <c r="AR2" s="511"/>
      <c r="AS2" s="511"/>
      <c r="AT2" s="511"/>
      <c r="AU2" s="511"/>
      <c r="AV2" s="511"/>
      <c r="AW2" s="511"/>
      <c r="AX2" s="511"/>
      <c r="AY2" s="511"/>
      <c r="AZ2" s="511"/>
      <c r="BA2" s="511"/>
      <c r="BB2" s="511"/>
      <c r="BC2" s="511"/>
      <c r="BD2" s="511"/>
      <c r="BE2" s="511"/>
      <c r="BF2" s="511"/>
    </row>
    <row r="3" spans="1:58" ht="13.5">
      <c r="A3" s="490"/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  <c r="O3" s="511"/>
      <c r="P3" s="511"/>
      <c r="Q3" s="511"/>
      <c r="R3" s="511"/>
      <c r="S3" s="511"/>
      <c r="T3" s="511"/>
      <c r="U3" s="511"/>
      <c r="V3" s="511"/>
      <c r="W3" s="511"/>
      <c r="X3" s="511"/>
      <c r="Y3" s="511"/>
      <c r="Z3" s="511"/>
      <c r="AA3" s="511"/>
      <c r="AB3" s="511"/>
      <c r="AC3" s="511"/>
      <c r="AD3" s="511"/>
      <c r="AE3" s="511"/>
      <c r="AF3" s="511"/>
      <c r="AG3" s="511"/>
      <c r="AH3" s="511"/>
      <c r="AI3" s="511"/>
      <c r="AJ3" s="511"/>
      <c r="AK3" s="511"/>
      <c r="AL3" s="511"/>
      <c r="AM3" s="511"/>
      <c r="AN3" s="511"/>
      <c r="AO3" s="511"/>
      <c r="AP3" s="511"/>
      <c r="AQ3" s="511"/>
      <c r="AR3" s="511"/>
      <c r="AS3" s="511"/>
      <c r="AT3" s="511"/>
      <c r="AU3" s="511"/>
      <c r="AV3" s="511"/>
      <c r="AW3" s="511"/>
      <c r="AX3" s="511"/>
      <c r="AY3" s="511"/>
      <c r="AZ3" s="511"/>
      <c r="BA3" s="511"/>
      <c r="BB3" s="511"/>
      <c r="BC3" s="511"/>
      <c r="BD3" s="511"/>
      <c r="BE3" s="511"/>
      <c r="BF3" s="511"/>
    </row>
    <row r="7" spans="1:58" ht="12.75">
      <c r="A7" s="459" t="s">
        <v>248</v>
      </c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1" t="s">
        <v>249</v>
      </c>
      <c r="O7" s="460"/>
      <c r="P7" s="460"/>
      <c r="Q7" s="460"/>
      <c r="R7" s="460"/>
      <c r="S7" s="460"/>
      <c r="T7" s="460"/>
      <c r="U7" s="460"/>
      <c r="V7" s="460"/>
      <c r="W7" s="460"/>
      <c r="X7" s="460"/>
      <c r="Y7" s="460"/>
      <c r="Z7" s="460"/>
      <c r="AA7" s="491" t="s">
        <v>250</v>
      </c>
      <c r="AB7" s="492"/>
      <c r="AC7" s="492"/>
      <c r="AD7" s="492"/>
      <c r="AE7" s="492"/>
      <c r="AF7" s="492"/>
      <c r="AG7" s="492"/>
      <c r="AH7" s="492"/>
      <c r="AI7" s="492"/>
      <c r="AJ7" s="492"/>
      <c r="AK7" s="492"/>
      <c r="AL7" s="492"/>
      <c r="AM7" s="488"/>
      <c r="AN7" s="460"/>
      <c r="AO7" s="461" t="s">
        <v>251</v>
      </c>
      <c r="AP7" s="460"/>
      <c r="AQ7" s="460"/>
      <c r="AR7" s="460"/>
      <c r="AS7" s="460"/>
      <c r="AT7" s="460"/>
      <c r="AU7" s="460"/>
      <c r="AV7" s="460" t="s">
        <v>252</v>
      </c>
      <c r="AW7" s="462"/>
      <c r="AX7" s="462"/>
      <c r="AY7" s="462"/>
      <c r="AZ7" s="462"/>
      <c r="BA7" s="462"/>
      <c r="BB7" s="462"/>
      <c r="BC7" s="462"/>
      <c r="BD7" s="462"/>
      <c r="BE7" s="462"/>
      <c r="BF7" s="460"/>
    </row>
    <row r="8" spans="2:58" ht="12.75">
      <c r="B8" s="460"/>
      <c r="C8" s="460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1" t="s">
        <v>253</v>
      </c>
      <c r="O8" s="460"/>
      <c r="P8" s="460"/>
      <c r="Q8" s="460"/>
      <c r="R8" s="460"/>
      <c r="S8" s="460"/>
      <c r="T8" s="460"/>
      <c r="U8" s="460"/>
      <c r="V8" s="460"/>
      <c r="W8" s="460"/>
      <c r="X8" s="460"/>
      <c r="Y8" s="460"/>
      <c r="Z8" s="460"/>
      <c r="AA8" s="460" t="s">
        <v>254</v>
      </c>
      <c r="AB8" s="463"/>
      <c r="AC8" s="463"/>
      <c r="AD8" s="463"/>
      <c r="AE8" s="463"/>
      <c r="AF8" s="463"/>
      <c r="AG8" s="463"/>
      <c r="AH8" s="463"/>
      <c r="AI8" s="463"/>
      <c r="AJ8" s="463"/>
      <c r="AK8" s="463"/>
      <c r="AL8" s="463"/>
      <c r="AM8" s="460"/>
      <c r="AN8" s="460"/>
      <c r="AO8" s="461" t="s">
        <v>255</v>
      </c>
      <c r="AP8" s="460"/>
      <c r="AQ8" s="460"/>
      <c r="AR8" s="460"/>
      <c r="AS8" s="460"/>
      <c r="AT8" s="460"/>
      <c r="AU8" s="460"/>
      <c r="AV8" s="460" t="s">
        <v>256</v>
      </c>
      <c r="AW8" s="463"/>
      <c r="AX8" s="463"/>
      <c r="AY8" s="463"/>
      <c r="AZ8" s="463"/>
      <c r="BA8" s="463"/>
      <c r="BB8" s="463"/>
      <c r="BC8" s="463"/>
      <c r="BD8" s="463"/>
      <c r="BE8" s="463"/>
      <c r="BF8" s="460"/>
    </row>
    <row r="9" spans="1:58" ht="12.75">
      <c r="A9" s="415" t="s">
        <v>257</v>
      </c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1" t="s">
        <v>258</v>
      </c>
      <c r="O9" s="460"/>
      <c r="P9" s="460"/>
      <c r="Q9" s="460"/>
      <c r="R9" s="460"/>
      <c r="S9" s="460"/>
      <c r="T9" s="460"/>
      <c r="U9" s="460"/>
      <c r="V9" s="460"/>
      <c r="W9" s="460"/>
      <c r="X9" s="460"/>
      <c r="Y9" s="460"/>
      <c r="Z9" s="460"/>
      <c r="AA9" s="460" t="s">
        <v>259</v>
      </c>
      <c r="AB9" s="463"/>
      <c r="AC9" s="463"/>
      <c r="AD9" s="463"/>
      <c r="AE9" s="463"/>
      <c r="AF9" s="463"/>
      <c r="AG9" s="463"/>
      <c r="AH9" s="463"/>
      <c r="AI9" s="463"/>
      <c r="AJ9" s="463"/>
      <c r="AK9" s="463"/>
      <c r="AL9" s="463"/>
      <c r="AM9" s="460"/>
      <c r="AN9" s="460"/>
      <c r="AO9" s="461" t="s">
        <v>260</v>
      </c>
      <c r="AP9" s="460"/>
      <c r="AQ9" s="460"/>
      <c r="AR9" s="460"/>
      <c r="AS9" s="460"/>
      <c r="AT9" s="460"/>
      <c r="AU9" s="460"/>
      <c r="AV9" s="460" t="s">
        <v>261</v>
      </c>
      <c r="AW9" s="463"/>
      <c r="AX9" s="463"/>
      <c r="AY9" s="463"/>
      <c r="AZ9" s="463"/>
      <c r="BA9" s="463"/>
      <c r="BB9" s="463"/>
      <c r="BC9" s="463"/>
      <c r="BD9" s="463"/>
      <c r="BE9" s="463"/>
      <c r="BF9" s="460"/>
    </row>
    <row r="10" spans="2:58" ht="12.75">
      <c r="B10" s="460"/>
      <c r="C10" s="460"/>
      <c r="D10" s="460"/>
      <c r="E10" s="460"/>
      <c r="F10" s="460"/>
      <c r="G10" s="460"/>
      <c r="H10" s="460"/>
      <c r="I10" s="460"/>
      <c r="J10" s="460"/>
      <c r="K10" s="460"/>
      <c r="L10" s="460"/>
      <c r="M10" s="460"/>
      <c r="N10" s="461" t="s">
        <v>262</v>
      </c>
      <c r="O10" s="460"/>
      <c r="P10" s="460"/>
      <c r="Q10" s="460"/>
      <c r="R10" s="460"/>
      <c r="S10" s="460"/>
      <c r="T10" s="460"/>
      <c r="U10" s="460"/>
      <c r="V10" s="460"/>
      <c r="W10" s="460"/>
      <c r="X10" s="460"/>
      <c r="Y10" s="460"/>
      <c r="Z10" s="460"/>
      <c r="AA10" s="460" t="s">
        <v>263</v>
      </c>
      <c r="AB10" s="463"/>
      <c r="AC10" s="463"/>
      <c r="AD10" s="463"/>
      <c r="AE10" s="463"/>
      <c r="AF10" s="463"/>
      <c r="AG10" s="463"/>
      <c r="AH10" s="463"/>
      <c r="AI10" s="463"/>
      <c r="AJ10" s="463"/>
      <c r="AK10" s="463"/>
      <c r="AL10" s="463"/>
      <c r="AM10" s="460"/>
      <c r="AN10" s="460"/>
      <c r="AO10" s="461" t="s">
        <v>294</v>
      </c>
      <c r="AP10" s="460"/>
      <c r="AQ10" s="460"/>
      <c r="AR10" s="460"/>
      <c r="AS10" s="460"/>
      <c r="AT10" s="460"/>
      <c r="AU10" s="489" t="s">
        <v>295</v>
      </c>
      <c r="AV10" s="487"/>
      <c r="AW10" s="482"/>
      <c r="AX10" s="482"/>
      <c r="AY10" s="482"/>
      <c r="AZ10" s="482"/>
      <c r="BA10" s="482"/>
      <c r="BB10" s="482"/>
      <c r="BC10" s="482"/>
      <c r="BD10" s="482"/>
      <c r="BE10" s="482"/>
      <c r="BF10" s="487"/>
    </row>
    <row r="11" spans="1:58" ht="12.75">
      <c r="A11" s="415" t="s">
        <v>264</v>
      </c>
      <c r="AU11" s="487"/>
      <c r="AV11" s="487"/>
      <c r="AW11" s="487"/>
      <c r="AX11" s="487"/>
      <c r="AY11" s="487"/>
      <c r="AZ11" s="487"/>
      <c r="BA11" s="487"/>
      <c r="BB11" s="487"/>
      <c r="BC11" s="487"/>
      <c r="BD11" s="487"/>
      <c r="BE11" s="487"/>
      <c r="BF11" s="487"/>
    </row>
    <row r="12" spans="1:58" ht="12.75">
      <c r="A12" s="415" t="s">
        <v>265</v>
      </c>
      <c r="AU12" s="487"/>
      <c r="AV12" s="487"/>
      <c r="AW12" s="487"/>
      <c r="AX12" s="487"/>
      <c r="AY12" s="487"/>
      <c r="AZ12" s="487"/>
      <c r="BA12" s="487"/>
      <c r="BB12" s="487"/>
      <c r="BC12" s="487"/>
      <c r="BD12" s="487"/>
      <c r="BE12" s="487"/>
      <c r="BF12" s="487"/>
    </row>
    <row r="13" ht="17.25">
      <c r="O13" s="417" t="s">
        <v>266</v>
      </c>
    </row>
    <row r="15" ht="14.25" thickBot="1">
      <c r="AC15" s="464" t="s">
        <v>267</v>
      </c>
    </row>
    <row r="16" spans="3:58" s="419" customFormat="1" ht="15" thickBot="1">
      <c r="C16" s="483" t="s">
        <v>147</v>
      </c>
      <c r="D16" s="484"/>
      <c r="E16" s="484"/>
      <c r="F16" s="484"/>
      <c r="G16" s="483">
        <v>1</v>
      </c>
      <c r="H16" s="484"/>
      <c r="I16" s="484"/>
      <c r="J16" s="484"/>
      <c r="K16" s="484"/>
      <c r="L16" s="484"/>
      <c r="M16" s="484"/>
      <c r="N16" s="484"/>
      <c r="O16" s="484"/>
      <c r="P16" s="484"/>
      <c r="Q16" s="484"/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  <c r="AC16" s="483">
        <v>2</v>
      </c>
      <c r="AD16" s="485"/>
      <c r="AE16" s="485"/>
      <c r="AF16" s="485"/>
      <c r="AG16" s="485"/>
      <c r="AH16" s="485"/>
      <c r="AI16" s="485"/>
      <c r="AJ16" s="485"/>
      <c r="AK16" s="485"/>
      <c r="AL16" s="485"/>
      <c r="AM16" s="485"/>
      <c r="AN16" s="485"/>
      <c r="AO16" s="485"/>
      <c r="AP16" s="485"/>
      <c r="AQ16" s="485"/>
      <c r="AR16" s="485"/>
      <c r="AS16" s="485"/>
      <c r="AT16" s="485"/>
      <c r="AU16" s="485"/>
      <c r="AV16" s="485"/>
      <c r="AW16" s="485"/>
      <c r="AX16" s="485"/>
      <c r="AY16" s="485"/>
      <c r="AZ16" s="485"/>
      <c r="BA16" s="485"/>
      <c r="BB16" s="486" t="s">
        <v>148</v>
      </c>
      <c r="BC16" s="485"/>
      <c r="BD16" s="485"/>
      <c r="BE16" s="485"/>
      <c r="BF16" s="485"/>
    </row>
    <row r="17" spans="3:58" s="420" customFormat="1" ht="15" thickBot="1">
      <c r="C17" s="483" t="s">
        <v>149</v>
      </c>
      <c r="D17" s="484"/>
      <c r="E17" s="484"/>
      <c r="F17" s="484"/>
      <c r="G17" s="483" t="s">
        <v>150</v>
      </c>
      <c r="H17" s="485"/>
      <c r="I17" s="485"/>
      <c r="J17" s="485"/>
      <c r="K17" s="485"/>
      <c r="L17" s="485"/>
      <c r="M17" s="485"/>
      <c r="N17" s="485"/>
      <c r="O17" s="485"/>
      <c r="P17" s="485"/>
      <c r="Q17" s="483" t="s">
        <v>151</v>
      </c>
      <c r="R17" s="485"/>
      <c r="S17" s="485"/>
      <c r="T17" s="485"/>
      <c r="U17" s="485"/>
      <c r="V17" s="485"/>
      <c r="W17" s="485"/>
      <c r="X17" s="485"/>
      <c r="Y17" s="485"/>
      <c r="Z17" s="485"/>
      <c r="AA17" s="485"/>
      <c r="AB17" s="485"/>
      <c r="AC17" s="483" t="s">
        <v>152</v>
      </c>
      <c r="AD17" s="485"/>
      <c r="AE17" s="485"/>
      <c r="AF17" s="485"/>
      <c r="AG17" s="485"/>
      <c r="AH17" s="485"/>
      <c r="AI17" s="485"/>
      <c r="AJ17" s="485"/>
      <c r="AK17" s="485"/>
      <c r="AL17" s="485"/>
      <c r="AM17" s="483" t="s">
        <v>153</v>
      </c>
      <c r="AN17" s="485"/>
      <c r="AO17" s="485"/>
      <c r="AP17" s="485"/>
      <c r="AQ17" s="485"/>
      <c r="AR17" s="485"/>
      <c r="AS17" s="485"/>
      <c r="AT17" s="485"/>
      <c r="AU17" s="485"/>
      <c r="AV17" s="485"/>
      <c r="AW17" s="485"/>
      <c r="AX17" s="483" t="s">
        <v>148</v>
      </c>
      <c r="AY17" s="485"/>
      <c r="AZ17" s="485"/>
      <c r="BA17" s="485"/>
      <c r="BB17" s="485"/>
      <c r="BC17" s="485"/>
      <c r="BD17" s="485"/>
      <c r="BE17" s="485"/>
      <c r="BF17" s="485"/>
    </row>
    <row r="18" spans="3:58" s="421" customFormat="1" ht="13.5" thickBot="1">
      <c r="C18" s="483" t="s">
        <v>154</v>
      </c>
      <c r="D18" s="486"/>
      <c r="E18" s="486"/>
      <c r="F18" s="486"/>
      <c r="G18" s="479" t="s">
        <v>268</v>
      </c>
      <c r="H18" s="485"/>
      <c r="I18" s="485"/>
      <c r="J18" s="485"/>
      <c r="K18" s="479" t="s">
        <v>269</v>
      </c>
      <c r="L18" s="485"/>
      <c r="M18" s="485"/>
      <c r="N18" s="485"/>
      <c r="O18" s="479" t="s">
        <v>270</v>
      </c>
      <c r="P18" s="485"/>
      <c r="Q18" s="485"/>
      <c r="R18" s="485"/>
      <c r="S18" s="479" t="s">
        <v>271</v>
      </c>
      <c r="T18" s="485"/>
      <c r="U18" s="485"/>
      <c r="V18" s="485"/>
      <c r="W18" s="485"/>
      <c r="X18" s="479" t="s">
        <v>272</v>
      </c>
      <c r="Y18" s="485"/>
      <c r="Z18" s="485"/>
      <c r="AA18" s="485"/>
      <c r="AB18" s="485"/>
      <c r="AC18" s="479" t="s">
        <v>273</v>
      </c>
      <c r="AD18" s="485"/>
      <c r="AE18" s="485"/>
      <c r="AF18" s="485"/>
      <c r="AG18" s="479" t="s">
        <v>274</v>
      </c>
      <c r="AH18" s="485"/>
      <c r="AI18" s="485"/>
      <c r="AJ18" s="485"/>
      <c r="AK18" s="479" t="s">
        <v>275</v>
      </c>
      <c r="AL18" s="485"/>
      <c r="AM18" s="485"/>
      <c r="AN18" s="485"/>
      <c r="AO18" s="479" t="s">
        <v>276</v>
      </c>
      <c r="AP18" s="485"/>
      <c r="AQ18" s="485"/>
      <c r="AR18" s="485"/>
      <c r="AS18" s="479" t="s">
        <v>277</v>
      </c>
      <c r="AT18" s="485"/>
      <c r="AU18" s="485"/>
      <c r="AV18" s="485"/>
      <c r="AW18" s="485"/>
      <c r="AX18" s="479" t="s">
        <v>278</v>
      </c>
      <c r="AY18" s="485"/>
      <c r="AZ18" s="485"/>
      <c r="BA18" s="485"/>
      <c r="BB18" s="479" t="s">
        <v>279</v>
      </c>
      <c r="BC18" s="485"/>
      <c r="BD18" s="485"/>
      <c r="BE18" s="485"/>
      <c r="BF18" s="485"/>
    </row>
    <row r="19" spans="3:58" s="422" customFormat="1" ht="12" thickBot="1">
      <c r="C19" s="483" t="s">
        <v>167</v>
      </c>
      <c r="D19" s="483"/>
      <c r="E19" s="483"/>
      <c r="F19" s="483"/>
      <c r="G19" s="465">
        <v>1</v>
      </c>
      <c r="H19" s="465">
        <v>2</v>
      </c>
      <c r="I19" s="465">
        <v>3</v>
      </c>
      <c r="J19" s="465">
        <v>4</v>
      </c>
      <c r="K19" s="465">
        <v>5</v>
      </c>
      <c r="L19" s="465">
        <v>6</v>
      </c>
      <c r="M19" s="465">
        <v>7</v>
      </c>
      <c r="N19" s="465">
        <v>8</v>
      </c>
      <c r="O19" s="465">
        <v>9</v>
      </c>
      <c r="P19" s="466">
        <v>10</v>
      </c>
      <c r="Q19" s="467">
        <v>11</v>
      </c>
      <c r="R19" s="465">
        <v>12</v>
      </c>
      <c r="S19" s="465">
        <v>13</v>
      </c>
      <c r="T19" s="465">
        <v>14</v>
      </c>
      <c r="U19" s="465">
        <v>15</v>
      </c>
      <c r="V19" s="465">
        <v>16</v>
      </c>
      <c r="W19" s="465">
        <v>17</v>
      </c>
      <c r="X19" s="465">
        <v>18</v>
      </c>
      <c r="Y19" s="465">
        <v>19</v>
      </c>
      <c r="Z19" s="465">
        <v>20</v>
      </c>
      <c r="AA19" s="465">
        <v>21</v>
      </c>
      <c r="AB19" s="466">
        <v>22</v>
      </c>
      <c r="AC19" s="467">
        <v>23</v>
      </c>
      <c r="AD19" s="465">
        <v>24</v>
      </c>
      <c r="AE19" s="465">
        <v>25</v>
      </c>
      <c r="AF19" s="465">
        <v>26</v>
      </c>
      <c r="AG19" s="465">
        <v>27</v>
      </c>
      <c r="AH19" s="465">
        <v>28</v>
      </c>
      <c r="AI19" s="465">
        <v>29</v>
      </c>
      <c r="AJ19" s="465">
        <v>30</v>
      </c>
      <c r="AK19" s="465">
        <v>31</v>
      </c>
      <c r="AL19" s="466">
        <v>32</v>
      </c>
      <c r="AM19" s="467">
        <v>33</v>
      </c>
      <c r="AN19" s="465">
        <v>34</v>
      </c>
      <c r="AO19" s="465">
        <v>35</v>
      </c>
      <c r="AP19" s="465">
        <v>36</v>
      </c>
      <c r="AQ19" s="465">
        <v>37</v>
      </c>
      <c r="AR19" s="465">
        <v>38</v>
      </c>
      <c r="AS19" s="465">
        <v>39</v>
      </c>
      <c r="AT19" s="465">
        <v>40</v>
      </c>
      <c r="AU19" s="465">
        <v>41</v>
      </c>
      <c r="AV19" s="465">
        <v>42</v>
      </c>
      <c r="AW19" s="466">
        <v>43</v>
      </c>
      <c r="AX19" s="467">
        <v>44</v>
      </c>
      <c r="AY19" s="465">
        <v>45</v>
      </c>
      <c r="AZ19" s="465">
        <v>46</v>
      </c>
      <c r="BA19" s="465">
        <v>47</v>
      </c>
      <c r="BB19" s="465">
        <v>48</v>
      </c>
      <c r="BC19" s="465">
        <v>49</v>
      </c>
      <c r="BD19" s="465">
        <v>50</v>
      </c>
      <c r="BE19" s="465">
        <v>51</v>
      </c>
      <c r="BF19" s="466">
        <v>52</v>
      </c>
    </row>
    <row r="20" spans="3:58" ht="13.5" thickBot="1">
      <c r="C20" s="480" t="s">
        <v>168</v>
      </c>
      <c r="D20" s="480"/>
      <c r="E20" s="480"/>
      <c r="F20" s="480"/>
      <c r="P20" s="468"/>
      <c r="AB20" s="468"/>
      <c r="AL20" s="468"/>
      <c r="AW20" s="468"/>
      <c r="BF20" s="468"/>
    </row>
    <row r="21" spans="3:58" ht="13.5" thickBot="1">
      <c r="C21" s="481"/>
      <c r="D21" s="481"/>
      <c r="E21" s="481"/>
      <c r="F21" s="481"/>
      <c r="G21" s="469"/>
      <c r="H21" s="469"/>
      <c r="I21" s="469"/>
      <c r="J21" s="469"/>
      <c r="K21" s="469"/>
      <c r="L21" s="469"/>
      <c r="M21" s="469"/>
      <c r="N21" s="469"/>
      <c r="O21" s="469"/>
      <c r="P21" s="470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70"/>
      <c r="AC21" s="469"/>
      <c r="AD21" s="469"/>
      <c r="AE21" s="469"/>
      <c r="AF21" s="469"/>
      <c r="AG21" s="469"/>
      <c r="AH21" s="469"/>
      <c r="AI21" s="469"/>
      <c r="AJ21" s="469"/>
      <c r="AK21" s="469"/>
      <c r="AL21" s="470"/>
      <c r="AM21" s="469"/>
      <c r="AN21" s="469"/>
      <c r="AO21" s="469"/>
      <c r="AP21" s="469"/>
      <c r="AQ21" s="469"/>
      <c r="AR21" s="469"/>
      <c r="AS21" s="469"/>
      <c r="AT21" s="469"/>
      <c r="AU21" s="469"/>
      <c r="AV21" s="469"/>
      <c r="AW21" s="470"/>
      <c r="AX21" s="469"/>
      <c r="AY21" s="469"/>
      <c r="AZ21" s="469"/>
      <c r="BA21" s="469"/>
      <c r="BB21" s="469"/>
      <c r="BC21" s="469"/>
      <c r="BD21" s="469"/>
      <c r="BE21" s="469"/>
      <c r="BF21" s="470"/>
    </row>
    <row r="22" spans="3:58" ht="12.75">
      <c r="C22" s="478" t="s">
        <v>169</v>
      </c>
      <c r="D22" s="515">
        <v>1</v>
      </c>
      <c r="E22" s="516"/>
      <c r="F22" s="517"/>
      <c r="G22" s="471" t="s">
        <v>170</v>
      </c>
      <c r="H22" s="471" t="s">
        <v>170</v>
      </c>
      <c r="I22" s="471" t="s">
        <v>170</v>
      </c>
      <c r="J22" s="471" t="s">
        <v>170</v>
      </c>
      <c r="K22" s="471" t="s">
        <v>170</v>
      </c>
      <c r="L22" s="471" t="s">
        <v>170</v>
      </c>
      <c r="M22" s="471" t="s">
        <v>170</v>
      </c>
      <c r="N22" s="471" t="s">
        <v>184</v>
      </c>
      <c r="O22" s="471" t="s">
        <v>170</v>
      </c>
      <c r="P22" s="472" t="s">
        <v>170</v>
      </c>
      <c r="Q22" s="473" t="s">
        <v>170</v>
      </c>
      <c r="R22" s="471" t="s">
        <v>170</v>
      </c>
      <c r="S22" s="471" t="s">
        <v>170</v>
      </c>
      <c r="T22" s="471" t="s">
        <v>170</v>
      </c>
      <c r="U22" s="471" t="s">
        <v>170</v>
      </c>
      <c r="V22" s="471" t="s">
        <v>184</v>
      </c>
      <c r="W22" s="471" t="s">
        <v>171</v>
      </c>
      <c r="X22" s="471" t="s">
        <v>171</v>
      </c>
      <c r="Y22" s="471" t="s">
        <v>185</v>
      </c>
      <c r="Z22" s="471" t="s">
        <v>185</v>
      </c>
      <c r="AA22" s="471" t="s">
        <v>170</v>
      </c>
      <c r="AB22" s="472" t="s">
        <v>170</v>
      </c>
      <c r="AC22" s="473" t="s">
        <v>170</v>
      </c>
      <c r="AD22" s="471" t="s">
        <v>170</v>
      </c>
      <c r="AE22" s="471" t="s">
        <v>170</v>
      </c>
      <c r="AF22" s="471" t="s">
        <v>170</v>
      </c>
      <c r="AG22" s="471" t="s">
        <v>170</v>
      </c>
      <c r="AH22" s="471" t="s">
        <v>184</v>
      </c>
      <c r="AI22" s="471" t="s">
        <v>170</v>
      </c>
      <c r="AJ22" s="471" t="s">
        <v>170</v>
      </c>
      <c r="AK22" s="471" t="s">
        <v>170</v>
      </c>
      <c r="AL22" s="472" t="s">
        <v>170</v>
      </c>
      <c r="AM22" s="473" t="s">
        <v>170</v>
      </c>
      <c r="AN22" s="471" t="s">
        <v>170</v>
      </c>
      <c r="AO22" s="471" t="s">
        <v>170</v>
      </c>
      <c r="AP22" s="471" t="s">
        <v>184</v>
      </c>
      <c r="AQ22" s="471" t="s">
        <v>185</v>
      </c>
      <c r="AR22" s="471" t="s">
        <v>185</v>
      </c>
      <c r="AS22" s="471" t="s">
        <v>172</v>
      </c>
      <c r="AT22" s="471" t="s">
        <v>172</v>
      </c>
      <c r="AU22" s="471" t="s">
        <v>172</v>
      </c>
      <c r="AV22" s="471" t="s">
        <v>172</v>
      </c>
      <c r="AW22" s="472" t="s">
        <v>171</v>
      </c>
      <c r="AX22" s="473" t="s">
        <v>171</v>
      </c>
      <c r="AY22" s="471" t="s">
        <v>171</v>
      </c>
      <c r="AZ22" s="471" t="s">
        <v>171</v>
      </c>
      <c r="BA22" s="471" t="s">
        <v>171</v>
      </c>
      <c r="BB22" s="471" t="s">
        <v>171</v>
      </c>
      <c r="BC22" s="471" t="s">
        <v>171</v>
      </c>
      <c r="BD22" s="471" t="s">
        <v>171</v>
      </c>
      <c r="BE22" s="471" t="s">
        <v>171</v>
      </c>
      <c r="BF22" s="472" t="s">
        <v>171</v>
      </c>
    </row>
    <row r="23" spans="3:58" ht="12.75">
      <c r="C23" s="513"/>
      <c r="D23" s="518">
        <v>2</v>
      </c>
      <c r="E23" s="519"/>
      <c r="F23" s="520"/>
      <c r="G23" s="471" t="s">
        <v>170</v>
      </c>
      <c r="H23" s="471" t="s">
        <v>170</v>
      </c>
      <c r="I23" s="471" t="s">
        <v>170</v>
      </c>
      <c r="J23" s="471" t="s">
        <v>170</v>
      </c>
      <c r="K23" s="471" t="s">
        <v>170</v>
      </c>
      <c r="L23" s="471" t="s">
        <v>170</v>
      </c>
      <c r="M23" s="471" t="s">
        <v>170</v>
      </c>
      <c r="N23" s="471" t="s">
        <v>184</v>
      </c>
      <c r="O23" s="471" t="s">
        <v>170</v>
      </c>
      <c r="P23" s="474" t="s">
        <v>170</v>
      </c>
      <c r="Q23" s="473" t="s">
        <v>170</v>
      </c>
      <c r="R23" s="471" t="s">
        <v>170</v>
      </c>
      <c r="S23" s="471" t="s">
        <v>170</v>
      </c>
      <c r="T23" s="471" t="s">
        <v>170</v>
      </c>
      <c r="U23" s="471" t="s">
        <v>170</v>
      </c>
      <c r="V23" s="471" t="s">
        <v>184</v>
      </c>
      <c r="W23" s="471" t="s">
        <v>171</v>
      </c>
      <c r="X23" s="471" t="s">
        <v>171</v>
      </c>
      <c r="Y23" s="471" t="s">
        <v>185</v>
      </c>
      <c r="Z23" s="471" t="s">
        <v>185</v>
      </c>
      <c r="AA23" s="471" t="s">
        <v>170</v>
      </c>
      <c r="AB23" s="474" t="s">
        <v>170</v>
      </c>
      <c r="AC23" s="473" t="s">
        <v>170</v>
      </c>
      <c r="AD23" s="471" t="s">
        <v>170</v>
      </c>
      <c r="AE23" s="471" t="s">
        <v>170</v>
      </c>
      <c r="AF23" s="471" t="s">
        <v>170</v>
      </c>
      <c r="AG23" s="471" t="s">
        <v>170</v>
      </c>
      <c r="AH23" s="471" t="s">
        <v>184</v>
      </c>
      <c r="AI23" s="471" t="s">
        <v>170</v>
      </c>
      <c r="AJ23" s="471" t="s">
        <v>170</v>
      </c>
      <c r="AK23" s="471" t="s">
        <v>170</v>
      </c>
      <c r="AL23" s="474" t="s">
        <v>170</v>
      </c>
      <c r="AM23" s="473" t="s">
        <v>170</v>
      </c>
      <c r="AN23" s="471" t="s">
        <v>170</v>
      </c>
      <c r="AO23" s="471" t="s">
        <v>170</v>
      </c>
      <c r="AP23" s="471" t="s">
        <v>184</v>
      </c>
      <c r="AQ23" s="471" t="s">
        <v>185</v>
      </c>
      <c r="AR23" s="471" t="s">
        <v>185</v>
      </c>
      <c r="AS23" s="471" t="s">
        <v>172</v>
      </c>
      <c r="AT23" s="471" t="s">
        <v>172</v>
      </c>
      <c r="AU23" s="471" t="s">
        <v>172</v>
      </c>
      <c r="AV23" s="471" t="s">
        <v>172</v>
      </c>
      <c r="AW23" s="474" t="s">
        <v>171</v>
      </c>
      <c r="AX23" s="473" t="s">
        <v>171</v>
      </c>
      <c r="AY23" s="471" t="s">
        <v>171</v>
      </c>
      <c r="AZ23" s="471" t="s">
        <v>171</v>
      </c>
      <c r="BA23" s="471" t="s">
        <v>171</v>
      </c>
      <c r="BB23" s="471" t="s">
        <v>171</v>
      </c>
      <c r="BC23" s="471" t="s">
        <v>171</v>
      </c>
      <c r="BD23" s="471" t="s">
        <v>171</v>
      </c>
      <c r="BE23" s="471" t="s">
        <v>171</v>
      </c>
      <c r="BF23" s="474" t="s">
        <v>171</v>
      </c>
    </row>
    <row r="24" spans="3:58" ht="12.75">
      <c r="C24" s="513"/>
      <c r="D24" s="521">
        <v>3</v>
      </c>
      <c r="E24" s="522"/>
      <c r="F24" s="523"/>
      <c r="G24" s="471" t="s">
        <v>170</v>
      </c>
      <c r="H24" s="471" t="s">
        <v>170</v>
      </c>
      <c r="I24" s="471" t="s">
        <v>170</v>
      </c>
      <c r="J24" s="471" t="s">
        <v>170</v>
      </c>
      <c r="K24" s="471" t="s">
        <v>170</v>
      </c>
      <c r="L24" s="471" t="s">
        <v>170</v>
      </c>
      <c r="M24" s="471" t="s">
        <v>170</v>
      </c>
      <c r="N24" s="471" t="s">
        <v>184</v>
      </c>
      <c r="O24" s="471" t="s">
        <v>170</v>
      </c>
      <c r="P24" s="474" t="s">
        <v>170</v>
      </c>
      <c r="Q24" s="473" t="s">
        <v>170</v>
      </c>
      <c r="R24" s="471" t="s">
        <v>170</v>
      </c>
      <c r="S24" s="471" t="s">
        <v>170</v>
      </c>
      <c r="T24" s="471" t="s">
        <v>170</v>
      </c>
      <c r="U24" s="471" t="s">
        <v>170</v>
      </c>
      <c r="V24" s="471" t="s">
        <v>184</v>
      </c>
      <c r="W24" s="471" t="s">
        <v>171</v>
      </c>
      <c r="X24" s="471" t="s">
        <v>171</v>
      </c>
      <c r="Y24" s="471" t="s">
        <v>185</v>
      </c>
      <c r="Z24" s="471" t="s">
        <v>185</v>
      </c>
      <c r="AA24" s="471" t="s">
        <v>170</v>
      </c>
      <c r="AB24" s="474" t="s">
        <v>170</v>
      </c>
      <c r="AC24" s="473" t="s">
        <v>170</v>
      </c>
      <c r="AD24" s="471" t="s">
        <v>170</v>
      </c>
      <c r="AE24" s="471" t="s">
        <v>170</v>
      </c>
      <c r="AF24" s="471" t="s">
        <v>170</v>
      </c>
      <c r="AG24" s="471" t="s">
        <v>170</v>
      </c>
      <c r="AH24" s="471" t="s">
        <v>184</v>
      </c>
      <c r="AI24" s="471" t="s">
        <v>170</v>
      </c>
      <c r="AJ24" s="471" t="s">
        <v>170</v>
      </c>
      <c r="AK24" s="471" t="s">
        <v>170</v>
      </c>
      <c r="AL24" s="474" t="s">
        <v>170</v>
      </c>
      <c r="AM24" s="473" t="s">
        <v>170</v>
      </c>
      <c r="AN24" s="471" t="s">
        <v>170</v>
      </c>
      <c r="AO24" s="471" t="s">
        <v>170</v>
      </c>
      <c r="AP24" s="471" t="s">
        <v>184</v>
      </c>
      <c r="AQ24" s="471" t="s">
        <v>185</v>
      </c>
      <c r="AR24" s="471" t="s">
        <v>185</v>
      </c>
      <c r="AS24" s="471" t="s">
        <v>172</v>
      </c>
      <c r="AT24" s="471" t="s">
        <v>172</v>
      </c>
      <c r="AU24" s="471" t="s">
        <v>172</v>
      </c>
      <c r="AV24" s="471" t="s">
        <v>172</v>
      </c>
      <c r="AW24" s="474" t="s">
        <v>171</v>
      </c>
      <c r="AX24" s="473" t="s">
        <v>171</v>
      </c>
      <c r="AY24" s="471" t="s">
        <v>171</v>
      </c>
      <c r="AZ24" s="471" t="s">
        <v>171</v>
      </c>
      <c r="BA24" s="471" t="s">
        <v>171</v>
      </c>
      <c r="BB24" s="471" t="s">
        <v>171</v>
      </c>
      <c r="BC24" s="471" t="s">
        <v>171</v>
      </c>
      <c r="BD24" s="471" t="s">
        <v>171</v>
      </c>
      <c r="BE24" s="471" t="s">
        <v>171</v>
      </c>
      <c r="BF24" s="474" t="s">
        <v>171</v>
      </c>
    </row>
    <row r="25" spans="3:58" ht="13.5" thickBot="1">
      <c r="C25" s="514"/>
      <c r="D25" s="524">
        <v>4</v>
      </c>
      <c r="E25" s="525"/>
      <c r="F25" s="526"/>
      <c r="G25" s="475" t="s">
        <v>170</v>
      </c>
      <c r="H25" s="475" t="s">
        <v>170</v>
      </c>
      <c r="I25" s="475" t="s">
        <v>170</v>
      </c>
      <c r="J25" s="475" t="s">
        <v>170</v>
      </c>
      <c r="K25" s="475" t="s">
        <v>170</v>
      </c>
      <c r="L25" s="475" t="s">
        <v>170</v>
      </c>
      <c r="M25" s="475" t="s">
        <v>170</v>
      </c>
      <c r="N25" s="475" t="s">
        <v>184</v>
      </c>
      <c r="O25" s="475" t="s">
        <v>170</v>
      </c>
      <c r="P25" s="476" t="s">
        <v>170</v>
      </c>
      <c r="Q25" s="477" t="s">
        <v>170</v>
      </c>
      <c r="R25" s="475" t="s">
        <v>170</v>
      </c>
      <c r="S25" s="475" t="s">
        <v>170</v>
      </c>
      <c r="T25" s="475" t="s">
        <v>170</v>
      </c>
      <c r="U25" s="475" t="s">
        <v>170</v>
      </c>
      <c r="V25" s="475" t="s">
        <v>170</v>
      </c>
      <c r="W25" s="475" t="s">
        <v>184</v>
      </c>
      <c r="X25" s="475" t="s">
        <v>171</v>
      </c>
      <c r="Y25" s="475" t="s">
        <v>185</v>
      </c>
      <c r="Z25" s="475" t="s">
        <v>185</v>
      </c>
      <c r="AA25" s="475" t="s">
        <v>170</v>
      </c>
      <c r="AB25" s="476" t="s">
        <v>170</v>
      </c>
      <c r="AC25" s="477" t="s">
        <v>170</v>
      </c>
      <c r="AD25" s="475" t="s">
        <v>170</v>
      </c>
      <c r="AE25" s="475" t="s">
        <v>170</v>
      </c>
      <c r="AF25" s="475" t="s">
        <v>170</v>
      </c>
      <c r="AG25" s="475" t="s">
        <v>170</v>
      </c>
      <c r="AH25" s="475" t="s">
        <v>170</v>
      </c>
      <c r="AI25" s="475" t="s">
        <v>184</v>
      </c>
      <c r="AJ25" s="475" t="s">
        <v>170</v>
      </c>
      <c r="AK25" s="475" t="s">
        <v>170</v>
      </c>
      <c r="AL25" s="476" t="s">
        <v>170</v>
      </c>
      <c r="AM25" s="477" t="s">
        <v>170</v>
      </c>
      <c r="AN25" s="475" t="s">
        <v>170</v>
      </c>
      <c r="AO25" s="475" t="s">
        <v>170</v>
      </c>
      <c r="AP25" s="475" t="s">
        <v>170</v>
      </c>
      <c r="AQ25" s="475" t="s">
        <v>170</v>
      </c>
      <c r="AR25" s="475" t="s">
        <v>170</v>
      </c>
      <c r="AS25" s="475" t="s">
        <v>184</v>
      </c>
      <c r="AT25" s="475" t="s">
        <v>185</v>
      </c>
      <c r="AU25" s="475" t="s">
        <v>185</v>
      </c>
      <c r="AV25" s="475" t="s">
        <v>232</v>
      </c>
      <c r="AW25" s="476" t="s">
        <v>232</v>
      </c>
      <c r="AX25" s="477"/>
      <c r="AY25" s="475"/>
      <c r="AZ25" s="475"/>
      <c r="BA25" s="475"/>
      <c r="BB25" s="475"/>
      <c r="BC25" s="475"/>
      <c r="BD25" s="475"/>
      <c r="BE25" s="475"/>
      <c r="BF25" s="476"/>
    </row>
    <row r="27" ht="18" thickBot="1">
      <c r="P27" s="417" t="s">
        <v>280</v>
      </c>
    </row>
    <row r="28" spans="3:20" ht="15" thickBot="1">
      <c r="C28" s="527" t="s">
        <v>173</v>
      </c>
      <c r="D28" s="527"/>
      <c r="E28" s="527"/>
      <c r="F28" s="527"/>
      <c r="G28" s="527"/>
      <c r="H28" s="527"/>
      <c r="I28" s="527"/>
      <c r="J28" s="527"/>
      <c r="K28" s="527"/>
      <c r="L28" s="528" t="s">
        <v>174</v>
      </c>
      <c r="M28" s="529"/>
      <c r="N28" s="529"/>
      <c r="O28" s="530"/>
      <c r="T28" s="453" t="s">
        <v>281</v>
      </c>
    </row>
    <row r="29" spans="3:15" ht="13.5" thickBot="1">
      <c r="C29" s="527"/>
      <c r="D29" s="527"/>
      <c r="E29" s="527"/>
      <c r="F29" s="527"/>
      <c r="G29" s="527"/>
      <c r="H29" s="527"/>
      <c r="I29" s="527"/>
      <c r="J29" s="527"/>
      <c r="K29" s="527"/>
      <c r="L29" s="446">
        <v>1</v>
      </c>
      <c r="M29" s="447">
        <v>2</v>
      </c>
      <c r="N29" s="447">
        <v>3</v>
      </c>
      <c r="O29" s="448">
        <v>4</v>
      </c>
    </row>
    <row r="30" spans="3:46" ht="14.25">
      <c r="C30" s="531" t="s">
        <v>175</v>
      </c>
      <c r="D30" s="532"/>
      <c r="E30" s="532"/>
      <c r="F30" s="532"/>
      <c r="G30" s="532"/>
      <c r="H30" s="532"/>
      <c r="I30" s="532"/>
      <c r="J30" s="532"/>
      <c r="K30" s="533"/>
      <c r="L30" s="449">
        <v>28</v>
      </c>
      <c r="M30" s="449">
        <v>28</v>
      </c>
      <c r="N30" s="449">
        <v>28</v>
      </c>
      <c r="O30" s="450">
        <v>32</v>
      </c>
      <c r="R30" s="534" t="s">
        <v>282</v>
      </c>
      <c r="S30" s="534"/>
      <c r="T30" s="534"/>
      <c r="U30" s="534"/>
      <c r="V30" s="534"/>
      <c r="W30" s="534"/>
      <c r="X30" s="534"/>
      <c r="Y30" s="534"/>
      <c r="Z30" s="534"/>
      <c r="AA30" s="534"/>
      <c r="AB30" s="534"/>
      <c r="AC30" s="534"/>
      <c r="AD30" s="534"/>
      <c r="AE30" s="534"/>
      <c r="AF30" s="534"/>
      <c r="AG30" s="534"/>
      <c r="AH30" s="534"/>
      <c r="AI30" s="534"/>
      <c r="AJ30" s="534"/>
      <c r="AK30" s="534"/>
      <c r="AL30" s="534"/>
      <c r="AM30" s="534"/>
      <c r="AN30" s="534"/>
      <c r="AO30" s="534"/>
      <c r="AP30" s="534"/>
      <c r="AQ30" s="534"/>
      <c r="AR30" s="534"/>
      <c r="AS30" s="534"/>
      <c r="AT30" s="534"/>
    </row>
    <row r="31" spans="3:38" ht="14.25">
      <c r="C31" s="535" t="s">
        <v>176</v>
      </c>
      <c r="D31" s="536"/>
      <c r="E31" s="536"/>
      <c r="F31" s="536"/>
      <c r="G31" s="536"/>
      <c r="H31" s="536"/>
      <c r="I31" s="536"/>
      <c r="J31" s="536"/>
      <c r="K31" s="537"/>
      <c r="L31" s="451"/>
      <c r="M31" s="451"/>
      <c r="N31" s="451"/>
      <c r="O31" s="452"/>
      <c r="S31" s="538" t="s">
        <v>169</v>
      </c>
      <c r="T31" s="538"/>
      <c r="U31" s="538"/>
      <c r="V31" s="538"/>
      <c r="W31" s="538" t="s">
        <v>283</v>
      </c>
      <c r="X31" s="538"/>
      <c r="Y31" s="538"/>
      <c r="Z31" s="538"/>
      <c r="AA31" s="538" t="s">
        <v>284</v>
      </c>
      <c r="AB31" s="538"/>
      <c r="AC31" s="538"/>
      <c r="AD31" s="538"/>
      <c r="AE31" s="538" t="s">
        <v>285</v>
      </c>
      <c r="AF31" s="538"/>
      <c r="AG31" s="538"/>
      <c r="AH31" s="538"/>
      <c r="AI31" s="538" t="s">
        <v>286</v>
      </c>
      <c r="AJ31" s="538"/>
      <c r="AK31" s="538"/>
      <c r="AL31" s="538"/>
    </row>
    <row r="32" spans="3:38" ht="14.25">
      <c r="C32" s="535" t="s">
        <v>287</v>
      </c>
      <c r="D32" s="536"/>
      <c r="E32" s="536"/>
      <c r="F32" s="536"/>
      <c r="G32" s="536"/>
      <c r="H32" s="536"/>
      <c r="I32" s="536"/>
      <c r="J32" s="536"/>
      <c r="K32" s="537"/>
      <c r="L32" s="451">
        <v>4</v>
      </c>
      <c r="M32" s="451">
        <v>4</v>
      </c>
      <c r="N32" s="451">
        <v>4</v>
      </c>
      <c r="O32" s="452">
        <v>4</v>
      </c>
      <c r="S32" s="538">
        <v>1</v>
      </c>
      <c r="T32" s="538"/>
      <c r="U32" s="538"/>
      <c r="V32" s="538"/>
      <c r="W32" s="539">
        <v>7</v>
      </c>
      <c r="X32" s="539"/>
      <c r="Y32" s="539"/>
      <c r="Z32" s="539"/>
      <c r="AA32" s="539">
        <v>7</v>
      </c>
      <c r="AB32" s="539"/>
      <c r="AC32" s="539"/>
      <c r="AD32" s="539"/>
      <c r="AE32" s="539">
        <v>7</v>
      </c>
      <c r="AF32" s="539"/>
      <c r="AG32" s="539"/>
      <c r="AH32" s="539"/>
      <c r="AI32" s="539">
        <v>7</v>
      </c>
      <c r="AJ32" s="539"/>
      <c r="AK32" s="539"/>
      <c r="AL32" s="539"/>
    </row>
    <row r="33" spans="3:38" ht="14.25">
      <c r="C33" s="535" t="s">
        <v>240</v>
      </c>
      <c r="D33" s="536"/>
      <c r="E33" s="536"/>
      <c r="F33" s="536"/>
      <c r="G33" s="536"/>
      <c r="H33" s="536"/>
      <c r="I33" s="536"/>
      <c r="J33" s="536"/>
      <c r="K33" s="537"/>
      <c r="L33" s="451">
        <v>4</v>
      </c>
      <c r="M33" s="451">
        <v>4</v>
      </c>
      <c r="N33" s="451">
        <v>4</v>
      </c>
      <c r="O33" s="452">
        <v>4</v>
      </c>
      <c r="S33" s="538">
        <v>2</v>
      </c>
      <c r="T33" s="538"/>
      <c r="U33" s="538"/>
      <c r="V33" s="538"/>
      <c r="W33" s="539">
        <v>7</v>
      </c>
      <c r="X33" s="539"/>
      <c r="Y33" s="539"/>
      <c r="Z33" s="539"/>
      <c r="AA33" s="539">
        <v>7</v>
      </c>
      <c r="AB33" s="539"/>
      <c r="AC33" s="539"/>
      <c r="AD33" s="539"/>
      <c r="AE33" s="539">
        <v>7</v>
      </c>
      <c r="AF33" s="539"/>
      <c r="AG33" s="539"/>
      <c r="AH33" s="539"/>
      <c r="AI33" s="539">
        <v>7</v>
      </c>
      <c r="AJ33" s="539"/>
      <c r="AK33" s="539"/>
      <c r="AL33" s="539"/>
    </row>
    <row r="34" spans="3:38" ht="14.25">
      <c r="C34" s="535" t="s">
        <v>177</v>
      </c>
      <c r="D34" s="536"/>
      <c r="E34" s="536"/>
      <c r="F34" s="536"/>
      <c r="G34" s="536"/>
      <c r="H34" s="536"/>
      <c r="I34" s="536"/>
      <c r="J34" s="536"/>
      <c r="K34" s="537"/>
      <c r="L34" s="451">
        <v>4</v>
      </c>
      <c r="M34" s="451">
        <v>4</v>
      </c>
      <c r="N34" s="451">
        <v>4</v>
      </c>
      <c r="O34" s="452"/>
      <c r="S34" s="538">
        <v>3</v>
      </c>
      <c r="T34" s="538"/>
      <c r="U34" s="538"/>
      <c r="V34" s="538"/>
      <c r="W34" s="539">
        <v>7</v>
      </c>
      <c r="X34" s="539"/>
      <c r="Y34" s="539"/>
      <c r="Z34" s="539"/>
      <c r="AA34" s="539">
        <v>7</v>
      </c>
      <c r="AB34" s="539"/>
      <c r="AC34" s="539"/>
      <c r="AD34" s="539"/>
      <c r="AE34" s="539">
        <v>7</v>
      </c>
      <c r="AF34" s="539"/>
      <c r="AG34" s="539"/>
      <c r="AH34" s="539"/>
      <c r="AI34" s="539">
        <v>7</v>
      </c>
      <c r="AJ34" s="539"/>
      <c r="AK34" s="539"/>
      <c r="AL34" s="539"/>
    </row>
    <row r="35" spans="3:38" ht="14.25">
      <c r="C35" s="535" t="s">
        <v>178</v>
      </c>
      <c r="D35" s="536"/>
      <c r="E35" s="536"/>
      <c r="F35" s="536"/>
      <c r="G35" s="536"/>
      <c r="H35" s="536"/>
      <c r="I35" s="536"/>
      <c r="J35" s="536"/>
      <c r="K35" s="537"/>
      <c r="L35" s="451"/>
      <c r="M35" s="451"/>
      <c r="N35" s="451"/>
      <c r="O35" s="452"/>
      <c r="S35" s="538">
        <v>4</v>
      </c>
      <c r="T35" s="538"/>
      <c r="U35" s="538"/>
      <c r="V35" s="538"/>
      <c r="W35" s="539">
        <v>7</v>
      </c>
      <c r="X35" s="539"/>
      <c r="Y35" s="539"/>
      <c r="Z35" s="539"/>
      <c r="AA35" s="539">
        <v>8</v>
      </c>
      <c r="AB35" s="539"/>
      <c r="AC35" s="539"/>
      <c r="AD35" s="539"/>
      <c r="AE35" s="539">
        <v>8</v>
      </c>
      <c r="AF35" s="539"/>
      <c r="AG35" s="539"/>
      <c r="AH35" s="539"/>
      <c r="AI35" s="539">
        <v>9</v>
      </c>
      <c r="AJ35" s="539"/>
      <c r="AK35" s="539"/>
      <c r="AL35" s="539"/>
    </row>
    <row r="36" spans="3:15" ht="12.75">
      <c r="C36" s="535" t="s">
        <v>179</v>
      </c>
      <c r="D36" s="536"/>
      <c r="E36" s="536"/>
      <c r="F36" s="536"/>
      <c r="G36" s="536"/>
      <c r="H36" s="536"/>
      <c r="I36" s="536"/>
      <c r="J36" s="536"/>
      <c r="K36" s="537"/>
      <c r="L36" s="451"/>
      <c r="M36" s="451"/>
      <c r="N36" s="451"/>
      <c r="O36" s="452"/>
    </row>
    <row r="37" spans="3:15" ht="12.75">
      <c r="C37" s="535" t="s">
        <v>288</v>
      </c>
      <c r="D37" s="536"/>
      <c r="E37" s="536"/>
      <c r="F37" s="536"/>
      <c r="G37" s="536"/>
      <c r="H37" s="536"/>
      <c r="I37" s="536"/>
      <c r="J37" s="536"/>
      <c r="K37" s="537"/>
      <c r="L37" s="451"/>
      <c r="M37" s="451"/>
      <c r="N37" s="451"/>
      <c r="O37" s="452"/>
    </row>
    <row r="38" spans="3:15" ht="12.75">
      <c r="C38" s="535" t="s">
        <v>243</v>
      </c>
      <c r="D38" s="536"/>
      <c r="E38" s="536"/>
      <c r="F38" s="536"/>
      <c r="G38" s="536"/>
      <c r="H38" s="536"/>
      <c r="I38" s="536"/>
      <c r="J38" s="536"/>
      <c r="K38" s="537"/>
      <c r="L38" s="451"/>
      <c r="M38" s="451"/>
      <c r="N38" s="451"/>
      <c r="O38" s="452">
        <v>2</v>
      </c>
    </row>
    <row r="39" spans="3:15" ht="13.5" thickBot="1">
      <c r="C39" s="540" t="s">
        <v>180</v>
      </c>
      <c r="D39" s="541"/>
      <c r="E39" s="541"/>
      <c r="F39" s="541"/>
      <c r="G39" s="541"/>
      <c r="H39" s="541"/>
      <c r="I39" s="541"/>
      <c r="J39" s="541"/>
      <c r="K39" s="542"/>
      <c r="L39" s="456">
        <v>12</v>
      </c>
      <c r="M39" s="456">
        <v>12</v>
      </c>
      <c r="N39" s="456">
        <v>12</v>
      </c>
      <c r="O39" s="457">
        <v>1</v>
      </c>
    </row>
    <row r="40" spans="3:15" ht="12.75">
      <c r="C40" s="458" t="s">
        <v>23</v>
      </c>
      <c r="L40" s="413">
        <f>SUM(L30:L37)</f>
        <v>40</v>
      </c>
      <c r="M40" s="413">
        <f>SUM(M30:M37)</f>
        <v>40</v>
      </c>
      <c r="N40" s="413">
        <f>SUM(N30:N37)</f>
        <v>40</v>
      </c>
      <c r="O40" s="413">
        <f>SUM(O30:O37)</f>
        <v>40</v>
      </c>
    </row>
    <row r="41" spans="12:15" ht="12.75">
      <c r="L41" s="413">
        <f>SUM(L30:L39)</f>
        <v>52</v>
      </c>
      <c r="M41" s="413">
        <f>SUM(M30:M39)</f>
        <v>52</v>
      </c>
      <c r="N41" s="413">
        <f>SUM(N30:N39)</f>
        <v>52</v>
      </c>
      <c r="O41" s="413">
        <f>SUM(O30:O39)</f>
        <v>43</v>
      </c>
    </row>
  </sheetData>
  <mergeCells count="73">
    <mergeCell ref="C38:K38"/>
    <mergeCell ref="C39:K39"/>
    <mergeCell ref="AE35:AH35"/>
    <mergeCell ref="AI35:AL35"/>
    <mergeCell ref="C36:K36"/>
    <mergeCell ref="C37:K37"/>
    <mergeCell ref="C35:K35"/>
    <mergeCell ref="S35:V35"/>
    <mergeCell ref="W35:Z35"/>
    <mergeCell ref="AA35:AD35"/>
    <mergeCell ref="AE34:AH34"/>
    <mergeCell ref="AI34:AL34"/>
    <mergeCell ref="C33:K33"/>
    <mergeCell ref="S33:V33"/>
    <mergeCell ref="C34:K34"/>
    <mergeCell ref="S34:V34"/>
    <mergeCell ref="W34:Z34"/>
    <mergeCell ref="AA34:AD34"/>
    <mergeCell ref="W33:Z33"/>
    <mergeCell ref="AA33:AD33"/>
    <mergeCell ref="AE31:AH31"/>
    <mergeCell ref="AI31:AL31"/>
    <mergeCell ref="AE32:AH32"/>
    <mergeCell ref="AI32:AL32"/>
    <mergeCell ref="AE33:AH33"/>
    <mergeCell ref="AI33:AL33"/>
    <mergeCell ref="C32:K32"/>
    <mergeCell ref="S32:V32"/>
    <mergeCell ref="W32:Z32"/>
    <mergeCell ref="AA32:AD32"/>
    <mergeCell ref="C31:K31"/>
    <mergeCell ref="S31:V31"/>
    <mergeCell ref="W31:Z31"/>
    <mergeCell ref="AA31:AD31"/>
    <mergeCell ref="C28:K29"/>
    <mergeCell ref="L28:O28"/>
    <mergeCell ref="C30:K30"/>
    <mergeCell ref="R30:AT30"/>
    <mergeCell ref="C19:F19"/>
    <mergeCell ref="C20:F21"/>
    <mergeCell ref="C22:C25"/>
    <mergeCell ref="D22:F22"/>
    <mergeCell ref="D23:F23"/>
    <mergeCell ref="D24:F24"/>
    <mergeCell ref="D25:F25"/>
    <mergeCell ref="AS18:AW18"/>
    <mergeCell ref="AX18:BA18"/>
    <mergeCell ref="AM17:AW17"/>
    <mergeCell ref="AX17:BF17"/>
    <mergeCell ref="BB18:BF18"/>
    <mergeCell ref="AK18:AN18"/>
    <mergeCell ref="AO18:AR18"/>
    <mergeCell ref="C18:F18"/>
    <mergeCell ref="G18:J18"/>
    <mergeCell ref="K18:N18"/>
    <mergeCell ref="O18:R18"/>
    <mergeCell ref="S18:W18"/>
    <mergeCell ref="X18:AB18"/>
    <mergeCell ref="AC18:AF18"/>
    <mergeCell ref="AG18:AJ18"/>
    <mergeCell ref="C17:F17"/>
    <mergeCell ref="G17:P17"/>
    <mergeCell ref="Q17:AB17"/>
    <mergeCell ref="AC17:AL17"/>
    <mergeCell ref="AU10:BF12"/>
    <mergeCell ref="C16:F16"/>
    <mergeCell ref="G16:AB16"/>
    <mergeCell ref="AC16:BA16"/>
    <mergeCell ref="BB16:BF16"/>
    <mergeCell ref="A1:BF1"/>
    <mergeCell ref="A2:BF2"/>
    <mergeCell ref="A3:BF3"/>
    <mergeCell ref="AA7:AM7"/>
  </mergeCells>
  <printOptions/>
  <pageMargins left="0.66" right="0.33" top="0.65" bottom="0.33" header="0.5" footer="0.25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43"/>
  <sheetViews>
    <sheetView view="pageBreakPreview" zoomScaleSheetLayoutView="100" workbookViewId="0" topLeftCell="A22">
      <selection activeCell="H22" sqref="H22"/>
    </sheetView>
  </sheetViews>
  <sheetFormatPr defaultColWidth="9.00390625" defaultRowHeight="12.75"/>
  <cols>
    <col min="1" max="58" width="2.50390625" style="0" customWidth="1"/>
  </cols>
  <sheetData>
    <row r="1" spans="1:58" ht="12.75">
      <c r="A1" s="413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3"/>
      <c r="AJ1" s="413"/>
      <c r="AK1" s="413"/>
      <c r="AL1" s="413"/>
      <c r="AM1" s="413"/>
      <c r="AN1" s="413"/>
      <c r="AO1" s="413"/>
      <c r="AP1" s="413"/>
      <c r="AQ1" s="413"/>
      <c r="AR1" s="413"/>
      <c r="AS1" s="413"/>
      <c r="AT1" s="413"/>
      <c r="AU1" s="413"/>
      <c r="AV1" s="413"/>
      <c r="AW1" s="413"/>
      <c r="AX1" s="413"/>
      <c r="AY1" s="413"/>
      <c r="AZ1" s="413"/>
      <c r="BA1" s="413"/>
      <c r="BB1" s="413"/>
      <c r="BC1" s="413"/>
      <c r="BD1" s="413"/>
      <c r="BE1" s="413"/>
      <c r="BF1" s="413"/>
    </row>
    <row r="2" spans="1:58" ht="12.75">
      <c r="A2" s="414"/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  <c r="AB2" s="414"/>
      <c r="AC2" s="414"/>
      <c r="AD2" s="414"/>
      <c r="AE2" s="414"/>
      <c r="AF2" s="414"/>
      <c r="AG2" s="414"/>
      <c r="AH2" s="414"/>
      <c r="AI2" s="414"/>
      <c r="AJ2" s="414"/>
      <c r="AK2" s="414"/>
      <c r="AL2" s="414"/>
      <c r="AM2" s="414"/>
      <c r="AN2" s="414"/>
      <c r="AO2" s="414"/>
      <c r="AP2" s="414"/>
      <c r="AQ2" s="414"/>
      <c r="AR2" s="415" t="s">
        <v>146</v>
      </c>
      <c r="AS2" s="414"/>
      <c r="AT2" s="414"/>
      <c r="AU2" s="414"/>
      <c r="AV2" s="414"/>
      <c r="AW2" s="414"/>
      <c r="AX2" s="414"/>
      <c r="AY2" s="414"/>
      <c r="AZ2" s="414"/>
      <c r="BA2" s="414"/>
      <c r="BB2" s="414"/>
      <c r="BC2" s="414"/>
      <c r="BD2" s="414"/>
      <c r="BE2" s="414"/>
      <c r="BF2" s="414"/>
    </row>
    <row r="3" spans="1:58" ht="12.75">
      <c r="A3" s="414"/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  <c r="Z3" s="414"/>
      <c r="AA3" s="414"/>
      <c r="AB3" s="414"/>
      <c r="AC3" s="414"/>
      <c r="AD3" s="414"/>
      <c r="AE3" s="414"/>
      <c r="AF3" s="414"/>
      <c r="AG3" s="414"/>
      <c r="AH3" s="414"/>
      <c r="AI3" s="414"/>
      <c r="AJ3" s="414"/>
      <c r="AK3" s="414"/>
      <c r="AL3" s="414"/>
      <c r="AM3" s="414"/>
      <c r="AN3" s="414" t="s">
        <v>225</v>
      </c>
      <c r="AO3" s="414"/>
      <c r="AP3" s="414"/>
      <c r="AQ3" s="414"/>
      <c r="AR3" s="414"/>
      <c r="AS3" s="414"/>
      <c r="AT3" s="414"/>
      <c r="AU3" s="414"/>
      <c r="AV3" s="414"/>
      <c r="AW3" s="414"/>
      <c r="AX3" s="414"/>
      <c r="AY3" s="414"/>
      <c r="AZ3" s="414"/>
      <c r="BA3" s="414"/>
      <c r="BB3" s="414"/>
      <c r="BC3" s="414"/>
      <c r="BD3" s="414"/>
      <c r="BE3" s="414"/>
      <c r="BF3" s="414"/>
    </row>
    <row r="4" spans="1:58" ht="12.75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414"/>
      <c r="AJ4" s="414"/>
      <c r="AK4" s="414"/>
      <c r="AL4" s="414"/>
      <c r="AM4" s="414"/>
      <c r="AN4" s="414"/>
      <c r="AO4" s="414"/>
      <c r="AP4" s="414"/>
      <c r="AQ4" s="414"/>
      <c r="AR4" s="414"/>
      <c r="AS4" s="414"/>
      <c r="AT4" s="414"/>
      <c r="AU4" s="414"/>
      <c r="AV4" s="414"/>
      <c r="AW4" s="414"/>
      <c r="AX4" s="414"/>
      <c r="AY4" s="414"/>
      <c r="AZ4" s="414"/>
      <c r="BA4" s="414"/>
      <c r="BB4" s="414"/>
      <c r="BC4" s="414"/>
      <c r="BD4" s="414"/>
      <c r="BE4" s="414"/>
      <c r="BF4" s="414"/>
    </row>
    <row r="5" spans="1:58" ht="12.75">
      <c r="A5" s="414"/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414"/>
      <c r="AK5" s="414"/>
      <c r="AL5" s="414"/>
      <c r="AM5" s="414"/>
      <c r="AN5" s="414"/>
      <c r="AO5" s="414"/>
      <c r="AP5" s="414"/>
      <c r="AQ5" s="414"/>
      <c r="AR5" s="414"/>
      <c r="AS5" s="414"/>
      <c r="AT5" s="414"/>
      <c r="AU5" s="414"/>
      <c r="AV5" s="414"/>
      <c r="AW5" s="414"/>
      <c r="AX5" s="414"/>
      <c r="AY5" s="414"/>
      <c r="AZ5" s="414"/>
      <c r="BA5" s="414"/>
      <c r="BB5" s="414"/>
      <c r="BC5" s="414"/>
      <c r="BD5" s="414"/>
      <c r="BE5" s="414"/>
      <c r="BF5" s="414"/>
    </row>
    <row r="6" spans="1:58" ht="12.75">
      <c r="A6" s="414"/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4"/>
      <c r="AJ6" s="414"/>
      <c r="AK6" s="414"/>
      <c r="AL6" s="414"/>
      <c r="AM6" s="414"/>
      <c r="AN6" s="414" t="s">
        <v>226</v>
      </c>
      <c r="AO6" s="414"/>
      <c r="AP6" s="414"/>
      <c r="AQ6" s="414"/>
      <c r="AR6" s="414"/>
      <c r="AS6" s="414"/>
      <c r="AT6" s="414"/>
      <c r="AU6" s="414"/>
      <c r="AV6" s="414"/>
      <c r="AW6" s="414"/>
      <c r="AX6" s="414"/>
      <c r="AY6" s="414"/>
      <c r="AZ6" s="414"/>
      <c r="BA6" s="414"/>
      <c r="BB6" s="414"/>
      <c r="BC6" s="414"/>
      <c r="BD6" s="414"/>
      <c r="BE6" s="414"/>
      <c r="BF6" s="414"/>
    </row>
    <row r="7" spans="1:58" ht="12.75">
      <c r="A7" s="543" t="s">
        <v>227</v>
      </c>
      <c r="B7" s="511"/>
      <c r="C7" s="51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1"/>
      <c r="AF7" s="511"/>
      <c r="AG7" s="511"/>
      <c r="AH7" s="511"/>
      <c r="AI7" s="511"/>
      <c r="AJ7" s="511"/>
      <c r="AK7" s="511"/>
      <c r="AL7" s="511"/>
      <c r="AM7" s="511"/>
      <c r="AN7" s="511"/>
      <c r="AO7" s="511"/>
      <c r="AP7" s="511"/>
      <c r="AQ7" s="511"/>
      <c r="AR7" s="511"/>
      <c r="AS7" s="511"/>
      <c r="AT7" s="511"/>
      <c r="AU7" s="511"/>
      <c r="AV7" s="511"/>
      <c r="AW7" s="511"/>
      <c r="AX7" s="511"/>
      <c r="AY7" s="511"/>
      <c r="AZ7" s="511"/>
      <c r="BA7" s="511"/>
      <c r="BB7" s="511"/>
      <c r="BC7" s="511"/>
      <c r="BD7" s="511"/>
      <c r="BE7" s="511"/>
      <c r="BF7" s="414"/>
    </row>
    <row r="8" spans="1:58" ht="14.25">
      <c r="A8" s="414"/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6" t="s">
        <v>228</v>
      </c>
      <c r="W8" s="414"/>
      <c r="X8" s="414"/>
      <c r="Y8" s="414"/>
      <c r="Z8" s="414"/>
      <c r="AA8" s="414"/>
      <c r="AB8" s="414"/>
      <c r="AC8" s="414"/>
      <c r="AD8" s="414"/>
      <c r="AE8" s="414"/>
      <c r="AF8" s="414"/>
      <c r="AG8" s="414"/>
      <c r="AH8" s="414"/>
      <c r="AI8" s="414"/>
      <c r="AJ8" s="414"/>
      <c r="AK8" s="414"/>
      <c r="AL8" s="414"/>
      <c r="AM8" s="414"/>
      <c r="AN8" s="414"/>
      <c r="AO8" s="414"/>
      <c r="AP8" s="414"/>
      <c r="AQ8" s="414"/>
      <c r="AR8" s="414"/>
      <c r="AS8" s="414"/>
      <c r="AT8" s="414"/>
      <c r="AU8" s="414"/>
      <c r="AV8" s="414"/>
      <c r="AW8" s="414"/>
      <c r="AX8" s="414"/>
      <c r="AY8" s="414"/>
      <c r="AZ8" s="414"/>
      <c r="BA8" s="414"/>
      <c r="BB8" s="414"/>
      <c r="BC8" s="414"/>
      <c r="BD8" s="414"/>
      <c r="BE8" s="414"/>
      <c r="BF8" s="414"/>
    </row>
    <row r="9" spans="1:58" ht="14.25">
      <c r="A9" s="414"/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6" t="s">
        <v>229</v>
      </c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  <c r="AJ9" s="414"/>
      <c r="AK9" s="414"/>
      <c r="AL9" s="414"/>
      <c r="AM9" s="414"/>
      <c r="AN9" s="414"/>
      <c r="AO9" s="414"/>
      <c r="AP9" s="414"/>
      <c r="AQ9" s="414"/>
      <c r="AR9" s="414"/>
      <c r="AS9" s="414"/>
      <c r="AT9" s="414"/>
      <c r="AU9" s="414"/>
      <c r="AV9" s="414"/>
      <c r="AW9" s="414"/>
      <c r="AX9" s="414"/>
      <c r="AY9" s="414"/>
      <c r="AZ9" s="414"/>
      <c r="BA9" s="414"/>
      <c r="BB9" s="414"/>
      <c r="BC9" s="414"/>
      <c r="BD9" s="414"/>
      <c r="BE9" s="414"/>
      <c r="BF9" s="414"/>
    </row>
    <row r="10" spans="1:58" ht="17.25">
      <c r="A10" s="414"/>
      <c r="B10" s="414"/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7" t="s">
        <v>230</v>
      </c>
      <c r="P10" s="414"/>
      <c r="Q10" s="414"/>
      <c r="R10" s="414"/>
      <c r="S10" s="414"/>
      <c r="T10" s="414"/>
      <c r="U10" s="414"/>
      <c r="V10" s="414"/>
      <c r="W10" s="414"/>
      <c r="X10" s="414"/>
      <c r="Y10" s="414"/>
      <c r="Z10" s="414"/>
      <c r="AA10" s="414"/>
      <c r="AB10" s="414"/>
      <c r="AC10" s="414"/>
      <c r="AD10" s="414"/>
      <c r="AE10" s="414"/>
      <c r="AF10" s="414"/>
      <c r="AG10" s="414"/>
      <c r="AH10" s="414"/>
      <c r="AI10" s="414"/>
      <c r="AJ10" s="414"/>
      <c r="AK10" s="414"/>
      <c r="AL10" s="414"/>
      <c r="AM10" s="414"/>
      <c r="AN10" s="414"/>
      <c r="AO10" s="414"/>
      <c r="AP10" s="414"/>
      <c r="AQ10" s="414"/>
      <c r="AR10" s="414"/>
      <c r="AS10" s="414"/>
      <c r="AT10" s="414"/>
      <c r="AU10" s="414"/>
      <c r="AV10" s="414"/>
      <c r="AW10" s="414"/>
      <c r="AX10" s="414"/>
      <c r="AY10" s="414"/>
      <c r="AZ10" s="414"/>
      <c r="BA10" s="414"/>
      <c r="BB10" s="414"/>
      <c r="BC10" s="414"/>
      <c r="BD10" s="414"/>
      <c r="BE10" s="414"/>
      <c r="BF10" s="414"/>
    </row>
    <row r="11" spans="1:58" ht="12.75">
      <c r="A11" s="414"/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4"/>
      <c r="AC11" s="414"/>
      <c r="AD11" s="414"/>
      <c r="AE11" s="414"/>
      <c r="AF11" s="414"/>
      <c r="AG11" s="414"/>
      <c r="AH11" s="414"/>
      <c r="AI11" s="414"/>
      <c r="AJ11" s="414"/>
      <c r="AK11" s="414"/>
      <c r="AL11" s="414"/>
      <c r="AM11" s="414"/>
      <c r="AN11" s="414"/>
      <c r="AO11" s="414"/>
      <c r="AP11" s="414"/>
      <c r="AQ11" s="414"/>
      <c r="AR11" s="414"/>
      <c r="AS11" s="414"/>
      <c r="AT11" s="414"/>
      <c r="AU11" s="414"/>
      <c r="AV11" s="414"/>
      <c r="AW11" s="414"/>
      <c r="AX11" s="414"/>
      <c r="AY11" s="414"/>
      <c r="AZ11" s="414"/>
      <c r="BA11" s="414"/>
      <c r="BB11" s="414"/>
      <c r="BC11" s="414"/>
      <c r="BD11" s="414"/>
      <c r="BE11" s="414"/>
      <c r="BF11" s="414"/>
    </row>
    <row r="12" spans="1:58" ht="12.75">
      <c r="A12" s="414"/>
      <c r="B12" s="414"/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4"/>
      <c r="AD12" s="414"/>
      <c r="AE12" s="414"/>
      <c r="AF12" s="414"/>
      <c r="AG12" s="414"/>
      <c r="AH12" s="414"/>
      <c r="AI12" s="414"/>
      <c r="AJ12" s="414"/>
      <c r="AK12" s="414"/>
      <c r="AL12" s="414"/>
      <c r="AM12" s="414"/>
      <c r="AN12" s="414"/>
      <c r="AO12" s="414"/>
      <c r="AP12" s="414"/>
      <c r="AQ12" s="414"/>
      <c r="AR12" s="414"/>
      <c r="AS12" s="414"/>
      <c r="AT12" s="414"/>
      <c r="AU12" s="414"/>
      <c r="AV12" s="414"/>
      <c r="AW12" s="414"/>
      <c r="AX12" s="414"/>
      <c r="AY12" s="414"/>
      <c r="AZ12" s="414"/>
      <c r="BA12" s="414"/>
      <c r="BB12" s="414"/>
      <c r="BC12" s="414"/>
      <c r="BD12" s="414"/>
      <c r="BE12" s="414"/>
      <c r="BF12" s="414"/>
    </row>
    <row r="13" spans="1:58" ht="12.75">
      <c r="A13" s="414"/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4"/>
      <c r="AD13" s="414"/>
      <c r="AE13" s="414"/>
      <c r="AF13" s="414"/>
      <c r="AG13" s="414"/>
      <c r="AH13" s="414"/>
      <c r="AI13" s="414"/>
      <c r="AJ13" s="414"/>
      <c r="AK13" s="414"/>
      <c r="AL13" s="414"/>
      <c r="AM13" s="414"/>
      <c r="AN13" s="414"/>
      <c r="AO13" s="414"/>
      <c r="AP13" s="414"/>
      <c r="AQ13" s="414"/>
      <c r="AR13" s="414"/>
      <c r="AS13" s="414"/>
      <c r="AT13" s="414"/>
      <c r="AU13" s="414"/>
      <c r="AV13" s="414"/>
      <c r="AW13" s="414"/>
      <c r="AX13" s="414"/>
      <c r="AY13" s="414"/>
      <c r="AZ13" s="414"/>
      <c r="BA13" s="414"/>
      <c r="BB13" s="414"/>
      <c r="BC13" s="414"/>
      <c r="BD13" s="414"/>
      <c r="BE13" s="414"/>
      <c r="BF13" s="414"/>
    </row>
    <row r="14" spans="1:58" ht="12.75">
      <c r="A14" s="414"/>
      <c r="B14" s="414"/>
      <c r="C14" s="418" t="s">
        <v>231</v>
      </c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4"/>
      <c r="AI14" s="414"/>
      <c r="AJ14" s="414"/>
      <c r="AK14" s="414"/>
      <c r="AL14" s="414"/>
      <c r="AM14" s="414"/>
      <c r="AN14" s="414"/>
      <c r="AO14" s="414"/>
      <c r="AP14" s="414"/>
      <c r="AQ14" s="414"/>
      <c r="AR14" s="414"/>
      <c r="AS14" s="414"/>
      <c r="AT14" s="414"/>
      <c r="AU14" s="414"/>
      <c r="AV14" s="414"/>
      <c r="AW14" s="414"/>
      <c r="AX14" s="414"/>
      <c r="AY14" s="414"/>
      <c r="AZ14" s="414"/>
      <c r="BA14" s="414"/>
      <c r="BB14" s="414"/>
      <c r="BC14" s="414"/>
      <c r="BD14" s="414"/>
      <c r="BE14" s="414"/>
      <c r="BF14" s="414"/>
    </row>
    <row r="15" spans="1:58" ht="13.5" thickBot="1">
      <c r="A15" s="414"/>
      <c r="B15" s="414"/>
      <c r="C15" s="418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4"/>
      <c r="AD15" s="414"/>
      <c r="AE15" s="414"/>
      <c r="AF15" s="414"/>
      <c r="AG15" s="414"/>
      <c r="AH15" s="414"/>
      <c r="AI15" s="414"/>
      <c r="AJ15" s="414"/>
      <c r="AK15" s="414"/>
      <c r="AL15" s="414"/>
      <c r="AM15" s="414"/>
      <c r="AN15" s="414"/>
      <c r="AO15" s="414"/>
      <c r="AP15" s="414"/>
      <c r="AQ15" s="414"/>
      <c r="AR15" s="414"/>
      <c r="AS15" s="414"/>
      <c r="AT15" s="414"/>
      <c r="AU15" s="414"/>
      <c r="AV15" s="414"/>
      <c r="AW15" s="414"/>
      <c r="AX15" s="414"/>
      <c r="AY15" s="414"/>
      <c r="AZ15" s="414"/>
      <c r="BA15" s="414"/>
      <c r="BB15" s="414"/>
      <c r="BC15" s="414"/>
      <c r="BD15" s="414"/>
      <c r="BE15" s="414"/>
      <c r="BF15" s="414"/>
    </row>
    <row r="16" spans="1:58" ht="15" thickBot="1">
      <c r="A16" s="419"/>
      <c r="B16" s="419"/>
      <c r="C16" s="483" t="s">
        <v>147</v>
      </c>
      <c r="D16" s="484"/>
      <c r="E16" s="484"/>
      <c r="F16" s="484"/>
      <c r="G16" s="483">
        <v>1</v>
      </c>
      <c r="H16" s="484"/>
      <c r="I16" s="484"/>
      <c r="J16" s="484"/>
      <c r="K16" s="484"/>
      <c r="L16" s="484"/>
      <c r="M16" s="484"/>
      <c r="N16" s="484"/>
      <c r="O16" s="484"/>
      <c r="P16" s="484"/>
      <c r="Q16" s="484"/>
      <c r="R16" s="484"/>
      <c r="S16" s="484"/>
      <c r="T16" s="484"/>
      <c r="U16" s="484"/>
      <c r="V16" s="484"/>
      <c r="W16" s="484"/>
      <c r="X16" s="484"/>
      <c r="Y16" s="484"/>
      <c r="Z16" s="484"/>
      <c r="AA16" s="484"/>
      <c r="AB16" s="484"/>
      <c r="AC16" s="483">
        <v>2</v>
      </c>
      <c r="AD16" s="485"/>
      <c r="AE16" s="485"/>
      <c r="AF16" s="485"/>
      <c r="AG16" s="485"/>
      <c r="AH16" s="485"/>
      <c r="AI16" s="485"/>
      <c r="AJ16" s="485"/>
      <c r="AK16" s="485"/>
      <c r="AL16" s="485"/>
      <c r="AM16" s="485"/>
      <c r="AN16" s="485"/>
      <c r="AO16" s="485"/>
      <c r="AP16" s="485"/>
      <c r="AQ16" s="485"/>
      <c r="AR16" s="485"/>
      <c r="AS16" s="485"/>
      <c r="AT16" s="485"/>
      <c r="AU16" s="485"/>
      <c r="AV16" s="485"/>
      <c r="AW16" s="485"/>
      <c r="AX16" s="485"/>
      <c r="AY16" s="485"/>
      <c r="AZ16" s="485"/>
      <c r="BA16" s="485"/>
      <c r="BB16" s="486" t="s">
        <v>148</v>
      </c>
      <c r="BC16" s="485"/>
      <c r="BD16" s="485"/>
      <c r="BE16" s="485"/>
      <c r="BF16" s="485"/>
    </row>
    <row r="17" spans="1:58" ht="15" thickBot="1">
      <c r="A17" s="420"/>
      <c r="B17" s="420"/>
      <c r="C17" s="483" t="s">
        <v>149</v>
      </c>
      <c r="D17" s="484"/>
      <c r="E17" s="484"/>
      <c r="F17" s="484"/>
      <c r="G17" s="483" t="s">
        <v>150</v>
      </c>
      <c r="H17" s="485"/>
      <c r="I17" s="485"/>
      <c r="J17" s="485"/>
      <c r="K17" s="485"/>
      <c r="L17" s="485"/>
      <c r="M17" s="485"/>
      <c r="N17" s="485"/>
      <c r="O17" s="485"/>
      <c r="P17" s="485"/>
      <c r="Q17" s="483" t="s">
        <v>151</v>
      </c>
      <c r="R17" s="485"/>
      <c r="S17" s="485"/>
      <c r="T17" s="485"/>
      <c r="U17" s="485"/>
      <c r="V17" s="485"/>
      <c r="W17" s="485"/>
      <c r="X17" s="485"/>
      <c r="Y17" s="485"/>
      <c r="Z17" s="485"/>
      <c r="AA17" s="485"/>
      <c r="AB17" s="485"/>
      <c r="AC17" s="483" t="s">
        <v>152</v>
      </c>
      <c r="AD17" s="485"/>
      <c r="AE17" s="485"/>
      <c r="AF17" s="485"/>
      <c r="AG17" s="485"/>
      <c r="AH17" s="485"/>
      <c r="AI17" s="485"/>
      <c r="AJ17" s="485"/>
      <c r="AK17" s="485"/>
      <c r="AL17" s="485"/>
      <c r="AM17" s="483" t="s">
        <v>153</v>
      </c>
      <c r="AN17" s="485"/>
      <c r="AO17" s="485"/>
      <c r="AP17" s="485"/>
      <c r="AQ17" s="485"/>
      <c r="AR17" s="485"/>
      <c r="AS17" s="485"/>
      <c r="AT17" s="485"/>
      <c r="AU17" s="485"/>
      <c r="AV17" s="485"/>
      <c r="AW17" s="485"/>
      <c r="AX17" s="483" t="s">
        <v>148</v>
      </c>
      <c r="AY17" s="485"/>
      <c r="AZ17" s="485"/>
      <c r="BA17" s="485"/>
      <c r="BB17" s="485"/>
      <c r="BC17" s="485"/>
      <c r="BD17" s="485"/>
      <c r="BE17" s="485"/>
      <c r="BF17" s="485"/>
    </row>
    <row r="18" spans="1:58" ht="13.5" thickBot="1">
      <c r="A18" s="421"/>
      <c r="B18" s="421"/>
      <c r="C18" s="483" t="s">
        <v>154</v>
      </c>
      <c r="D18" s="486"/>
      <c r="E18" s="486"/>
      <c r="F18" s="486"/>
      <c r="G18" s="479" t="s">
        <v>155</v>
      </c>
      <c r="H18" s="485"/>
      <c r="I18" s="485"/>
      <c r="J18" s="485"/>
      <c r="K18" s="479" t="s">
        <v>156</v>
      </c>
      <c r="L18" s="485"/>
      <c r="M18" s="485"/>
      <c r="N18" s="485"/>
      <c r="O18" s="479" t="s">
        <v>157</v>
      </c>
      <c r="P18" s="485"/>
      <c r="Q18" s="485"/>
      <c r="R18" s="485"/>
      <c r="S18" s="479" t="s">
        <v>158</v>
      </c>
      <c r="T18" s="485"/>
      <c r="U18" s="485"/>
      <c r="V18" s="485"/>
      <c r="W18" s="485"/>
      <c r="X18" s="479" t="s">
        <v>159</v>
      </c>
      <c r="Y18" s="485"/>
      <c r="Z18" s="485"/>
      <c r="AA18" s="485"/>
      <c r="AB18" s="485"/>
      <c r="AC18" s="479" t="s">
        <v>160</v>
      </c>
      <c r="AD18" s="485"/>
      <c r="AE18" s="485"/>
      <c r="AF18" s="485"/>
      <c r="AG18" s="479" t="s">
        <v>161</v>
      </c>
      <c r="AH18" s="485"/>
      <c r="AI18" s="485"/>
      <c r="AJ18" s="485"/>
      <c r="AK18" s="479" t="s">
        <v>162</v>
      </c>
      <c r="AL18" s="485"/>
      <c r="AM18" s="485"/>
      <c r="AN18" s="485"/>
      <c r="AO18" s="479" t="s">
        <v>163</v>
      </c>
      <c r="AP18" s="485"/>
      <c r="AQ18" s="485"/>
      <c r="AR18" s="485"/>
      <c r="AS18" s="479" t="s">
        <v>164</v>
      </c>
      <c r="AT18" s="485"/>
      <c r="AU18" s="485"/>
      <c r="AV18" s="485"/>
      <c r="AW18" s="485"/>
      <c r="AX18" s="479" t="s">
        <v>165</v>
      </c>
      <c r="AY18" s="485"/>
      <c r="AZ18" s="485"/>
      <c r="BA18" s="485"/>
      <c r="BB18" s="479" t="s">
        <v>166</v>
      </c>
      <c r="BC18" s="485"/>
      <c r="BD18" s="485"/>
      <c r="BE18" s="485"/>
      <c r="BF18" s="485"/>
    </row>
    <row r="19" spans="1:58" ht="13.5" thickBot="1">
      <c r="A19" s="422"/>
      <c r="B19" s="422"/>
      <c r="C19" s="544" t="s">
        <v>167</v>
      </c>
      <c r="D19" s="544"/>
      <c r="E19" s="544"/>
      <c r="F19" s="544"/>
      <c r="G19" s="423">
        <v>1</v>
      </c>
      <c r="H19" s="424">
        <v>2</v>
      </c>
      <c r="I19" s="424">
        <v>3</v>
      </c>
      <c r="J19" s="424">
        <v>4</v>
      </c>
      <c r="K19" s="424">
        <v>5</v>
      </c>
      <c r="L19" s="424">
        <v>6</v>
      </c>
      <c r="M19" s="424">
        <v>7</v>
      </c>
      <c r="N19" s="424">
        <v>8</v>
      </c>
      <c r="O19" s="424">
        <v>9</v>
      </c>
      <c r="P19" s="425">
        <v>10</v>
      </c>
      <c r="Q19" s="423">
        <v>11</v>
      </c>
      <c r="R19" s="424">
        <v>12</v>
      </c>
      <c r="S19" s="424">
        <v>13</v>
      </c>
      <c r="T19" s="424">
        <v>14</v>
      </c>
      <c r="U19" s="424">
        <v>15</v>
      </c>
      <c r="V19" s="424">
        <v>16</v>
      </c>
      <c r="W19" s="424">
        <v>17</v>
      </c>
      <c r="X19" s="424">
        <v>18</v>
      </c>
      <c r="Y19" s="424">
        <v>19</v>
      </c>
      <c r="Z19" s="424">
        <v>20</v>
      </c>
      <c r="AA19" s="424">
        <v>21</v>
      </c>
      <c r="AB19" s="425">
        <v>22</v>
      </c>
      <c r="AC19" s="423">
        <v>23</v>
      </c>
      <c r="AD19" s="424">
        <v>24</v>
      </c>
      <c r="AE19" s="424">
        <v>25</v>
      </c>
      <c r="AF19" s="424">
        <v>26</v>
      </c>
      <c r="AG19" s="424">
        <v>27</v>
      </c>
      <c r="AH19" s="424">
        <v>28</v>
      </c>
      <c r="AI19" s="424">
        <v>29</v>
      </c>
      <c r="AJ19" s="424">
        <v>30</v>
      </c>
      <c r="AK19" s="424">
        <v>31</v>
      </c>
      <c r="AL19" s="425">
        <v>32</v>
      </c>
      <c r="AM19" s="423">
        <v>33</v>
      </c>
      <c r="AN19" s="424">
        <v>34</v>
      </c>
      <c r="AO19" s="424">
        <v>35</v>
      </c>
      <c r="AP19" s="424">
        <v>36</v>
      </c>
      <c r="AQ19" s="424">
        <v>37</v>
      </c>
      <c r="AR19" s="424">
        <v>38</v>
      </c>
      <c r="AS19" s="424">
        <v>39</v>
      </c>
      <c r="AT19" s="424">
        <v>40</v>
      </c>
      <c r="AU19" s="424">
        <v>41</v>
      </c>
      <c r="AV19" s="424">
        <v>42</v>
      </c>
      <c r="AW19" s="425">
        <v>43</v>
      </c>
      <c r="AX19" s="423">
        <v>44</v>
      </c>
      <c r="AY19" s="424">
        <v>45</v>
      </c>
      <c r="AZ19" s="424">
        <v>46</v>
      </c>
      <c r="BA19" s="424">
        <v>47</v>
      </c>
      <c r="BB19" s="424">
        <v>48</v>
      </c>
      <c r="BC19" s="424">
        <v>49</v>
      </c>
      <c r="BD19" s="424">
        <v>50</v>
      </c>
      <c r="BE19" s="424">
        <v>51</v>
      </c>
      <c r="BF19" s="425">
        <v>52</v>
      </c>
    </row>
    <row r="20" spans="1:58" ht="13.5" thickBot="1">
      <c r="A20" s="414"/>
      <c r="B20" s="414"/>
      <c r="C20" s="545" t="s">
        <v>168</v>
      </c>
      <c r="D20" s="545"/>
      <c r="E20" s="545"/>
      <c r="F20" s="545"/>
      <c r="G20" s="426">
        <v>3</v>
      </c>
      <c r="H20" s="427">
        <v>10</v>
      </c>
      <c r="I20" s="427">
        <v>17</v>
      </c>
      <c r="J20" s="427">
        <v>24</v>
      </c>
      <c r="K20" s="427">
        <v>1</v>
      </c>
      <c r="L20" s="427">
        <v>8</v>
      </c>
      <c r="M20" s="427">
        <v>15</v>
      </c>
      <c r="N20" s="427">
        <v>22</v>
      </c>
      <c r="O20" s="427">
        <v>29</v>
      </c>
      <c r="P20" s="428">
        <v>5</v>
      </c>
      <c r="Q20" s="426">
        <v>12</v>
      </c>
      <c r="R20" s="427">
        <v>19</v>
      </c>
      <c r="S20" s="427">
        <v>26</v>
      </c>
      <c r="T20" s="427">
        <v>3</v>
      </c>
      <c r="U20" s="427">
        <v>10</v>
      </c>
      <c r="V20" s="427">
        <v>17</v>
      </c>
      <c r="W20" s="427">
        <v>24</v>
      </c>
      <c r="X20" s="427">
        <v>31</v>
      </c>
      <c r="Y20" s="427">
        <v>7</v>
      </c>
      <c r="Z20" s="427">
        <v>14</v>
      </c>
      <c r="AA20" s="427">
        <v>21</v>
      </c>
      <c r="AB20" s="428">
        <v>28</v>
      </c>
      <c r="AC20" s="426">
        <v>4</v>
      </c>
      <c r="AD20" s="427">
        <v>11</v>
      </c>
      <c r="AE20" s="427">
        <v>18</v>
      </c>
      <c r="AF20" s="427">
        <v>25</v>
      </c>
      <c r="AG20" s="427">
        <v>4</v>
      </c>
      <c r="AH20" s="427">
        <v>11</v>
      </c>
      <c r="AI20" s="427">
        <v>18</v>
      </c>
      <c r="AJ20" s="427">
        <v>25</v>
      </c>
      <c r="AK20" s="427">
        <v>1</v>
      </c>
      <c r="AL20" s="428">
        <v>8</v>
      </c>
      <c r="AM20" s="426">
        <v>15</v>
      </c>
      <c r="AN20" s="427">
        <v>22</v>
      </c>
      <c r="AO20" s="427">
        <v>29</v>
      </c>
      <c r="AP20" s="427">
        <v>6</v>
      </c>
      <c r="AQ20" s="427">
        <v>13</v>
      </c>
      <c r="AR20" s="427">
        <v>20</v>
      </c>
      <c r="AS20" s="427">
        <v>27</v>
      </c>
      <c r="AT20" s="427">
        <v>3</v>
      </c>
      <c r="AU20" s="427">
        <v>10</v>
      </c>
      <c r="AV20" s="427">
        <v>17</v>
      </c>
      <c r="AW20" s="428">
        <v>24</v>
      </c>
      <c r="AX20" s="426">
        <v>1</v>
      </c>
      <c r="AY20" s="427">
        <v>8</v>
      </c>
      <c r="AZ20" s="427">
        <v>15</v>
      </c>
      <c r="BA20" s="427">
        <v>22</v>
      </c>
      <c r="BB20" s="427">
        <v>29</v>
      </c>
      <c r="BC20" s="427">
        <v>5</v>
      </c>
      <c r="BD20" s="427">
        <v>12</v>
      </c>
      <c r="BE20" s="427">
        <v>19</v>
      </c>
      <c r="BF20" s="428">
        <v>26</v>
      </c>
    </row>
    <row r="21" spans="1:58" ht="13.5" thickBot="1">
      <c r="A21" s="414"/>
      <c r="B21" s="414"/>
      <c r="C21" s="481"/>
      <c r="D21" s="481"/>
      <c r="E21" s="481"/>
      <c r="F21" s="481"/>
      <c r="G21" s="429">
        <v>9</v>
      </c>
      <c r="H21" s="430">
        <v>16</v>
      </c>
      <c r="I21" s="430">
        <v>23</v>
      </c>
      <c r="J21" s="430">
        <v>30</v>
      </c>
      <c r="K21" s="430">
        <v>7</v>
      </c>
      <c r="L21" s="430">
        <v>14</v>
      </c>
      <c r="M21" s="430">
        <v>21</v>
      </c>
      <c r="N21" s="430">
        <v>28</v>
      </c>
      <c r="O21" s="430">
        <v>4</v>
      </c>
      <c r="P21" s="431">
        <v>11</v>
      </c>
      <c r="Q21" s="429">
        <v>18</v>
      </c>
      <c r="R21" s="430">
        <v>25</v>
      </c>
      <c r="S21" s="430">
        <v>2</v>
      </c>
      <c r="T21" s="430">
        <v>9</v>
      </c>
      <c r="U21" s="430">
        <v>16</v>
      </c>
      <c r="V21" s="430">
        <v>23</v>
      </c>
      <c r="W21" s="430">
        <v>30</v>
      </c>
      <c r="X21" s="430">
        <v>6</v>
      </c>
      <c r="Y21" s="430">
        <v>13</v>
      </c>
      <c r="Z21" s="430">
        <v>20</v>
      </c>
      <c r="AA21" s="430">
        <v>27</v>
      </c>
      <c r="AB21" s="431">
        <v>3</v>
      </c>
      <c r="AC21" s="429">
        <v>10</v>
      </c>
      <c r="AD21" s="430">
        <v>17</v>
      </c>
      <c r="AE21" s="430">
        <v>24</v>
      </c>
      <c r="AF21" s="430">
        <v>3</v>
      </c>
      <c r="AG21" s="430">
        <v>10</v>
      </c>
      <c r="AH21" s="430">
        <v>17</v>
      </c>
      <c r="AI21" s="430">
        <v>24</v>
      </c>
      <c r="AJ21" s="430">
        <v>31</v>
      </c>
      <c r="AK21" s="430">
        <v>7</v>
      </c>
      <c r="AL21" s="431">
        <v>14</v>
      </c>
      <c r="AM21" s="429">
        <v>21</v>
      </c>
      <c r="AN21" s="430">
        <v>28</v>
      </c>
      <c r="AO21" s="430">
        <v>5</v>
      </c>
      <c r="AP21" s="430">
        <v>12</v>
      </c>
      <c r="AQ21" s="430">
        <v>19</v>
      </c>
      <c r="AR21" s="430">
        <v>26</v>
      </c>
      <c r="AS21" s="430">
        <v>2</v>
      </c>
      <c r="AT21" s="430">
        <v>9</v>
      </c>
      <c r="AU21" s="430">
        <v>16</v>
      </c>
      <c r="AV21" s="430">
        <v>23</v>
      </c>
      <c r="AW21" s="431">
        <v>30</v>
      </c>
      <c r="AX21" s="429">
        <v>7</v>
      </c>
      <c r="AY21" s="430">
        <v>14</v>
      </c>
      <c r="AZ21" s="430">
        <v>21</v>
      </c>
      <c r="BA21" s="430">
        <v>28</v>
      </c>
      <c r="BB21" s="430">
        <v>4</v>
      </c>
      <c r="BC21" s="430">
        <v>11</v>
      </c>
      <c r="BD21" s="430">
        <v>18</v>
      </c>
      <c r="BE21" s="430">
        <v>25</v>
      </c>
      <c r="BF21" s="431">
        <v>1</v>
      </c>
    </row>
    <row r="22" spans="1:58" ht="12.75">
      <c r="A22" s="414"/>
      <c r="B22" s="414"/>
      <c r="C22" s="478" t="s">
        <v>169</v>
      </c>
      <c r="D22" s="515">
        <v>1</v>
      </c>
      <c r="E22" s="516"/>
      <c r="F22" s="517"/>
      <c r="G22" s="432" t="s">
        <v>170</v>
      </c>
      <c r="H22" s="432" t="s">
        <v>170</v>
      </c>
      <c r="I22" s="432" t="s">
        <v>170</v>
      </c>
      <c r="J22" s="432" t="s">
        <v>170</v>
      </c>
      <c r="K22" s="432" t="s">
        <v>170</v>
      </c>
      <c r="L22" s="432" t="s">
        <v>170</v>
      </c>
      <c r="M22" s="432" t="s">
        <v>170</v>
      </c>
      <c r="N22" s="432" t="s">
        <v>184</v>
      </c>
      <c r="O22" s="432" t="s">
        <v>170</v>
      </c>
      <c r="P22" s="433" t="s">
        <v>170</v>
      </c>
      <c r="Q22" s="434" t="s">
        <v>170</v>
      </c>
      <c r="R22" s="432" t="s">
        <v>170</v>
      </c>
      <c r="S22" s="432" t="s">
        <v>170</v>
      </c>
      <c r="T22" s="432" t="s">
        <v>170</v>
      </c>
      <c r="U22" s="432" t="s">
        <v>170</v>
      </c>
      <c r="V22" s="432" t="s">
        <v>184</v>
      </c>
      <c r="W22" s="432" t="s">
        <v>171</v>
      </c>
      <c r="X22" s="432" t="s">
        <v>171</v>
      </c>
      <c r="Y22" s="432" t="s">
        <v>185</v>
      </c>
      <c r="Z22" s="432" t="s">
        <v>185</v>
      </c>
      <c r="AA22" s="432" t="s">
        <v>170</v>
      </c>
      <c r="AB22" s="433" t="s">
        <v>170</v>
      </c>
      <c r="AC22" s="434" t="s">
        <v>170</v>
      </c>
      <c r="AD22" s="432" t="s">
        <v>170</v>
      </c>
      <c r="AE22" s="432" t="s">
        <v>170</v>
      </c>
      <c r="AF22" s="432" t="s">
        <v>170</v>
      </c>
      <c r="AG22" s="432" t="s">
        <v>170</v>
      </c>
      <c r="AH22" s="432" t="s">
        <v>184</v>
      </c>
      <c r="AI22" s="432" t="s">
        <v>170</v>
      </c>
      <c r="AJ22" s="432" t="s">
        <v>170</v>
      </c>
      <c r="AK22" s="432" t="s">
        <v>170</v>
      </c>
      <c r="AL22" s="433" t="s">
        <v>170</v>
      </c>
      <c r="AM22" s="434" t="s">
        <v>170</v>
      </c>
      <c r="AN22" s="432" t="s">
        <v>170</v>
      </c>
      <c r="AO22" s="432" t="s">
        <v>170</v>
      </c>
      <c r="AP22" s="432" t="s">
        <v>184</v>
      </c>
      <c r="AQ22" s="432" t="s">
        <v>185</v>
      </c>
      <c r="AR22" s="432" t="s">
        <v>185</v>
      </c>
      <c r="AS22" s="432" t="s">
        <v>172</v>
      </c>
      <c r="AT22" s="432" t="s">
        <v>172</v>
      </c>
      <c r="AU22" s="432" t="s">
        <v>172</v>
      </c>
      <c r="AV22" s="432" t="s">
        <v>172</v>
      </c>
      <c r="AW22" s="433" t="s">
        <v>171</v>
      </c>
      <c r="AX22" s="434" t="s">
        <v>171</v>
      </c>
      <c r="AY22" s="432" t="s">
        <v>171</v>
      </c>
      <c r="AZ22" s="432" t="s">
        <v>171</v>
      </c>
      <c r="BA22" s="432" t="s">
        <v>171</v>
      </c>
      <c r="BB22" s="432" t="s">
        <v>171</v>
      </c>
      <c r="BC22" s="432" t="s">
        <v>171</v>
      </c>
      <c r="BD22" s="432" t="s">
        <v>171</v>
      </c>
      <c r="BE22" s="432" t="s">
        <v>171</v>
      </c>
      <c r="BF22" s="435" t="s">
        <v>171</v>
      </c>
    </row>
    <row r="23" spans="1:58" ht="12.75">
      <c r="A23" s="414"/>
      <c r="B23" s="414"/>
      <c r="C23" s="513"/>
      <c r="D23" s="518">
        <v>2</v>
      </c>
      <c r="E23" s="519"/>
      <c r="F23" s="520"/>
      <c r="G23" s="432" t="s">
        <v>170</v>
      </c>
      <c r="H23" s="432" t="s">
        <v>170</v>
      </c>
      <c r="I23" s="432" t="s">
        <v>170</v>
      </c>
      <c r="J23" s="432" t="s">
        <v>170</v>
      </c>
      <c r="K23" s="432" t="s">
        <v>170</v>
      </c>
      <c r="L23" s="432" t="s">
        <v>170</v>
      </c>
      <c r="M23" s="432" t="s">
        <v>170</v>
      </c>
      <c r="N23" s="432" t="s">
        <v>184</v>
      </c>
      <c r="O23" s="432" t="s">
        <v>170</v>
      </c>
      <c r="P23" s="436" t="s">
        <v>170</v>
      </c>
      <c r="Q23" s="434" t="s">
        <v>170</v>
      </c>
      <c r="R23" s="432" t="s">
        <v>170</v>
      </c>
      <c r="S23" s="432" t="s">
        <v>170</v>
      </c>
      <c r="T23" s="432" t="s">
        <v>170</v>
      </c>
      <c r="U23" s="432" t="s">
        <v>170</v>
      </c>
      <c r="V23" s="432" t="s">
        <v>184</v>
      </c>
      <c r="W23" s="432" t="s">
        <v>171</v>
      </c>
      <c r="X23" s="432" t="s">
        <v>171</v>
      </c>
      <c r="Y23" s="432" t="s">
        <v>185</v>
      </c>
      <c r="Z23" s="432" t="s">
        <v>185</v>
      </c>
      <c r="AA23" s="432" t="s">
        <v>170</v>
      </c>
      <c r="AB23" s="436" t="s">
        <v>170</v>
      </c>
      <c r="AC23" s="434" t="s">
        <v>170</v>
      </c>
      <c r="AD23" s="432" t="s">
        <v>170</v>
      </c>
      <c r="AE23" s="432" t="s">
        <v>170</v>
      </c>
      <c r="AF23" s="432" t="s">
        <v>170</v>
      </c>
      <c r="AG23" s="432" t="s">
        <v>170</v>
      </c>
      <c r="AH23" s="432" t="s">
        <v>184</v>
      </c>
      <c r="AI23" s="432" t="s">
        <v>170</v>
      </c>
      <c r="AJ23" s="432" t="s">
        <v>170</v>
      </c>
      <c r="AK23" s="432" t="s">
        <v>170</v>
      </c>
      <c r="AL23" s="436" t="s">
        <v>170</v>
      </c>
      <c r="AM23" s="434" t="s">
        <v>170</v>
      </c>
      <c r="AN23" s="432" t="s">
        <v>170</v>
      </c>
      <c r="AO23" s="432" t="s">
        <v>170</v>
      </c>
      <c r="AP23" s="432" t="s">
        <v>184</v>
      </c>
      <c r="AQ23" s="432" t="s">
        <v>185</v>
      </c>
      <c r="AR23" s="432" t="s">
        <v>185</v>
      </c>
      <c r="AS23" s="432" t="s">
        <v>172</v>
      </c>
      <c r="AT23" s="432" t="s">
        <v>172</v>
      </c>
      <c r="AU23" s="432" t="s">
        <v>172</v>
      </c>
      <c r="AV23" s="432" t="s">
        <v>172</v>
      </c>
      <c r="AW23" s="436" t="s">
        <v>171</v>
      </c>
      <c r="AX23" s="434" t="s">
        <v>171</v>
      </c>
      <c r="AY23" s="432" t="s">
        <v>171</v>
      </c>
      <c r="AZ23" s="432" t="s">
        <v>171</v>
      </c>
      <c r="BA23" s="432" t="s">
        <v>171</v>
      </c>
      <c r="BB23" s="432" t="s">
        <v>171</v>
      </c>
      <c r="BC23" s="432" t="s">
        <v>171</v>
      </c>
      <c r="BD23" s="432" t="s">
        <v>171</v>
      </c>
      <c r="BE23" s="432" t="s">
        <v>171</v>
      </c>
      <c r="BF23" s="437" t="s">
        <v>171</v>
      </c>
    </row>
    <row r="24" spans="1:58" ht="12.75">
      <c r="A24" s="414"/>
      <c r="B24" s="414"/>
      <c r="C24" s="513"/>
      <c r="D24" s="521">
        <v>3</v>
      </c>
      <c r="E24" s="522"/>
      <c r="F24" s="523"/>
      <c r="G24" s="432" t="s">
        <v>170</v>
      </c>
      <c r="H24" s="432" t="s">
        <v>170</v>
      </c>
      <c r="I24" s="432" t="s">
        <v>170</v>
      </c>
      <c r="J24" s="432" t="s">
        <v>170</v>
      </c>
      <c r="K24" s="432" t="s">
        <v>170</v>
      </c>
      <c r="L24" s="432" t="s">
        <v>170</v>
      </c>
      <c r="M24" s="432" t="s">
        <v>170</v>
      </c>
      <c r="N24" s="432" t="s">
        <v>184</v>
      </c>
      <c r="O24" s="432" t="s">
        <v>170</v>
      </c>
      <c r="P24" s="436" t="s">
        <v>170</v>
      </c>
      <c r="Q24" s="434" t="s">
        <v>170</v>
      </c>
      <c r="R24" s="432" t="s">
        <v>170</v>
      </c>
      <c r="S24" s="432" t="s">
        <v>170</v>
      </c>
      <c r="T24" s="432" t="s">
        <v>170</v>
      </c>
      <c r="U24" s="432" t="s">
        <v>170</v>
      </c>
      <c r="V24" s="432" t="s">
        <v>184</v>
      </c>
      <c r="W24" s="432" t="s">
        <v>171</v>
      </c>
      <c r="X24" s="432" t="s">
        <v>171</v>
      </c>
      <c r="Y24" s="432" t="s">
        <v>185</v>
      </c>
      <c r="Z24" s="432" t="s">
        <v>185</v>
      </c>
      <c r="AA24" s="432" t="s">
        <v>170</v>
      </c>
      <c r="AB24" s="436" t="s">
        <v>170</v>
      </c>
      <c r="AC24" s="434" t="s">
        <v>170</v>
      </c>
      <c r="AD24" s="432" t="s">
        <v>170</v>
      </c>
      <c r="AE24" s="432" t="s">
        <v>170</v>
      </c>
      <c r="AF24" s="432" t="s">
        <v>170</v>
      </c>
      <c r="AG24" s="432" t="s">
        <v>170</v>
      </c>
      <c r="AH24" s="432" t="s">
        <v>184</v>
      </c>
      <c r="AI24" s="432" t="s">
        <v>170</v>
      </c>
      <c r="AJ24" s="432" t="s">
        <v>170</v>
      </c>
      <c r="AK24" s="432" t="s">
        <v>170</v>
      </c>
      <c r="AL24" s="436" t="s">
        <v>170</v>
      </c>
      <c r="AM24" s="434" t="s">
        <v>170</v>
      </c>
      <c r="AN24" s="432" t="s">
        <v>170</v>
      </c>
      <c r="AO24" s="432" t="s">
        <v>170</v>
      </c>
      <c r="AP24" s="432" t="s">
        <v>184</v>
      </c>
      <c r="AQ24" s="432" t="s">
        <v>185</v>
      </c>
      <c r="AR24" s="432" t="s">
        <v>185</v>
      </c>
      <c r="AS24" s="432" t="s">
        <v>172</v>
      </c>
      <c r="AT24" s="432" t="s">
        <v>172</v>
      </c>
      <c r="AU24" s="432" t="s">
        <v>172</v>
      </c>
      <c r="AV24" s="432" t="s">
        <v>172</v>
      </c>
      <c r="AW24" s="436" t="s">
        <v>171</v>
      </c>
      <c r="AX24" s="434" t="s">
        <v>171</v>
      </c>
      <c r="AY24" s="432" t="s">
        <v>171</v>
      </c>
      <c r="AZ24" s="432" t="s">
        <v>171</v>
      </c>
      <c r="BA24" s="432" t="s">
        <v>171</v>
      </c>
      <c r="BB24" s="432" t="s">
        <v>171</v>
      </c>
      <c r="BC24" s="432" t="s">
        <v>171</v>
      </c>
      <c r="BD24" s="432" t="s">
        <v>171</v>
      </c>
      <c r="BE24" s="432" t="s">
        <v>171</v>
      </c>
      <c r="BF24" s="437" t="s">
        <v>171</v>
      </c>
    </row>
    <row r="25" spans="1:58" ht="12.75">
      <c r="A25" s="414"/>
      <c r="B25" s="414"/>
      <c r="C25" s="546"/>
      <c r="D25" s="548">
        <v>4</v>
      </c>
      <c r="E25" s="549"/>
      <c r="F25" s="550"/>
      <c r="G25" s="438" t="s">
        <v>170</v>
      </c>
      <c r="H25" s="438" t="s">
        <v>170</v>
      </c>
      <c r="I25" s="438" t="s">
        <v>170</v>
      </c>
      <c r="J25" s="438" t="s">
        <v>170</v>
      </c>
      <c r="K25" s="438" t="s">
        <v>170</v>
      </c>
      <c r="L25" s="438" t="s">
        <v>170</v>
      </c>
      <c r="M25" s="438" t="s">
        <v>170</v>
      </c>
      <c r="N25" s="438" t="s">
        <v>184</v>
      </c>
      <c r="O25" s="438" t="s">
        <v>170</v>
      </c>
      <c r="P25" s="439" t="s">
        <v>170</v>
      </c>
      <c r="Q25" s="440" t="s">
        <v>170</v>
      </c>
      <c r="R25" s="438" t="s">
        <v>170</v>
      </c>
      <c r="S25" s="438" t="s">
        <v>170</v>
      </c>
      <c r="T25" s="438" t="s">
        <v>170</v>
      </c>
      <c r="U25" s="438" t="s">
        <v>170</v>
      </c>
      <c r="V25" s="438" t="s">
        <v>184</v>
      </c>
      <c r="W25" s="438" t="s">
        <v>171</v>
      </c>
      <c r="X25" s="438" t="s">
        <v>185</v>
      </c>
      <c r="Y25" s="438" t="s">
        <v>185</v>
      </c>
      <c r="Z25" s="438" t="s">
        <v>170</v>
      </c>
      <c r="AA25" s="438" t="s">
        <v>170</v>
      </c>
      <c r="AB25" s="439" t="s">
        <v>170</v>
      </c>
      <c r="AC25" s="440" t="s">
        <v>170</v>
      </c>
      <c r="AD25" s="438" t="s">
        <v>170</v>
      </c>
      <c r="AE25" s="438" t="s">
        <v>170</v>
      </c>
      <c r="AF25" s="438" t="s">
        <v>170</v>
      </c>
      <c r="AG25" s="438" t="s">
        <v>170</v>
      </c>
      <c r="AH25" s="438" t="s">
        <v>170</v>
      </c>
      <c r="AI25" s="438" t="s">
        <v>184</v>
      </c>
      <c r="AJ25" s="438" t="s">
        <v>170</v>
      </c>
      <c r="AK25" s="438" t="s">
        <v>170</v>
      </c>
      <c r="AL25" s="439" t="s">
        <v>170</v>
      </c>
      <c r="AM25" s="440" t="s">
        <v>170</v>
      </c>
      <c r="AN25" s="438" t="s">
        <v>170</v>
      </c>
      <c r="AO25" s="438" t="s">
        <v>170</v>
      </c>
      <c r="AP25" s="438" t="s">
        <v>170</v>
      </c>
      <c r="AQ25" s="438" t="s">
        <v>170</v>
      </c>
      <c r="AR25" s="438" t="s">
        <v>170</v>
      </c>
      <c r="AS25" s="438" t="s">
        <v>184</v>
      </c>
      <c r="AT25" s="438" t="s">
        <v>185</v>
      </c>
      <c r="AU25" s="438" t="s">
        <v>185</v>
      </c>
      <c r="AV25" s="438" t="s">
        <v>232</v>
      </c>
      <c r="AW25" s="439" t="s">
        <v>232</v>
      </c>
      <c r="AX25" s="440"/>
      <c r="AY25" s="438"/>
      <c r="AZ25" s="438"/>
      <c r="BA25" s="438"/>
      <c r="BB25" s="438"/>
      <c r="BC25" s="438"/>
      <c r="BD25" s="438"/>
      <c r="BE25" s="438"/>
      <c r="BF25" s="441"/>
    </row>
    <row r="26" spans="1:58" ht="12.75">
      <c r="A26" s="414"/>
      <c r="B26" s="414"/>
      <c r="C26" s="513"/>
      <c r="D26" s="518" t="s">
        <v>233</v>
      </c>
      <c r="E26" s="519"/>
      <c r="F26" s="520"/>
      <c r="G26" s="432" t="s">
        <v>172</v>
      </c>
      <c r="H26" s="432" t="s">
        <v>172</v>
      </c>
      <c r="I26" s="432" t="s">
        <v>172</v>
      </c>
      <c r="J26" s="432" t="s">
        <v>234</v>
      </c>
      <c r="K26" s="432" t="s">
        <v>234</v>
      </c>
      <c r="L26" s="432" t="s">
        <v>170</v>
      </c>
      <c r="M26" s="432" t="s">
        <v>170</v>
      </c>
      <c r="N26" s="432" t="s">
        <v>170</v>
      </c>
      <c r="O26" s="432" t="s">
        <v>170</v>
      </c>
      <c r="P26" s="436" t="s">
        <v>170</v>
      </c>
      <c r="Q26" s="434" t="s">
        <v>170</v>
      </c>
      <c r="R26" s="432" t="s">
        <v>170</v>
      </c>
      <c r="S26" s="432" t="s">
        <v>170</v>
      </c>
      <c r="T26" s="432" t="s">
        <v>170</v>
      </c>
      <c r="U26" s="432" t="s">
        <v>170</v>
      </c>
      <c r="V26" s="432" t="s">
        <v>170</v>
      </c>
      <c r="W26" s="432" t="s">
        <v>184</v>
      </c>
      <c r="X26" s="432" t="s">
        <v>171</v>
      </c>
      <c r="Y26" s="432" t="s">
        <v>185</v>
      </c>
      <c r="Z26" s="432" t="s">
        <v>185</v>
      </c>
      <c r="AA26" s="432" t="s">
        <v>170</v>
      </c>
      <c r="AB26" s="436" t="s">
        <v>170</v>
      </c>
      <c r="AC26" s="434" t="s">
        <v>170</v>
      </c>
      <c r="AD26" s="432" t="s">
        <v>170</v>
      </c>
      <c r="AE26" s="432" t="s">
        <v>170</v>
      </c>
      <c r="AF26" s="432" t="s">
        <v>170</v>
      </c>
      <c r="AG26" s="432" t="s">
        <v>170</v>
      </c>
      <c r="AH26" s="432" t="s">
        <v>170</v>
      </c>
      <c r="AI26" s="432" t="s">
        <v>170</v>
      </c>
      <c r="AJ26" s="432" t="s">
        <v>170</v>
      </c>
      <c r="AK26" s="432" t="s">
        <v>170</v>
      </c>
      <c r="AL26" s="436" t="s">
        <v>170</v>
      </c>
      <c r="AM26" s="434" t="s">
        <v>184</v>
      </c>
      <c r="AN26" s="432" t="s">
        <v>185</v>
      </c>
      <c r="AO26" s="432" t="s">
        <v>185</v>
      </c>
      <c r="AP26" s="432" t="s">
        <v>235</v>
      </c>
      <c r="AQ26" s="432" t="s">
        <v>235</v>
      </c>
      <c r="AR26" s="432" t="s">
        <v>235</v>
      </c>
      <c r="AS26" s="432" t="s">
        <v>235</v>
      </c>
      <c r="AT26" s="432" t="s">
        <v>235</v>
      </c>
      <c r="AU26" s="432" t="s">
        <v>235</v>
      </c>
      <c r="AV26" s="432" t="s">
        <v>236</v>
      </c>
      <c r="AW26" s="436" t="s">
        <v>236</v>
      </c>
      <c r="AX26" s="434"/>
      <c r="AY26" s="432"/>
      <c r="AZ26" s="432"/>
      <c r="BA26" s="432"/>
      <c r="BB26" s="432"/>
      <c r="BC26" s="432"/>
      <c r="BD26" s="432"/>
      <c r="BE26" s="432"/>
      <c r="BF26" s="437"/>
    </row>
    <row r="27" spans="1:58" ht="13.5" thickBot="1">
      <c r="A27" s="414"/>
      <c r="B27" s="414"/>
      <c r="C27" s="547"/>
      <c r="D27" s="551" t="s">
        <v>237</v>
      </c>
      <c r="E27" s="552"/>
      <c r="F27" s="553"/>
      <c r="G27" s="442" t="s">
        <v>172</v>
      </c>
      <c r="H27" s="442" t="s">
        <v>172</v>
      </c>
      <c r="I27" s="442" t="s">
        <v>172</v>
      </c>
      <c r="J27" s="442" t="s">
        <v>234</v>
      </c>
      <c r="K27" s="442" t="s">
        <v>234</v>
      </c>
      <c r="L27" s="442" t="s">
        <v>170</v>
      </c>
      <c r="M27" s="442" t="s">
        <v>170</v>
      </c>
      <c r="N27" s="442" t="s">
        <v>170</v>
      </c>
      <c r="O27" s="442" t="s">
        <v>170</v>
      </c>
      <c r="P27" s="443" t="s">
        <v>170</v>
      </c>
      <c r="Q27" s="444" t="s">
        <v>170</v>
      </c>
      <c r="R27" s="442" t="s">
        <v>170</v>
      </c>
      <c r="S27" s="442" t="s">
        <v>170</v>
      </c>
      <c r="T27" s="442" t="s">
        <v>170</v>
      </c>
      <c r="U27" s="442" t="s">
        <v>170</v>
      </c>
      <c r="V27" s="442" t="s">
        <v>170</v>
      </c>
      <c r="W27" s="442" t="s">
        <v>184</v>
      </c>
      <c r="X27" s="442" t="s">
        <v>171</v>
      </c>
      <c r="Y27" s="442" t="s">
        <v>185</v>
      </c>
      <c r="Z27" s="442" t="s">
        <v>185</v>
      </c>
      <c r="AA27" s="442" t="s">
        <v>170</v>
      </c>
      <c r="AB27" s="443" t="s">
        <v>170</v>
      </c>
      <c r="AC27" s="444" t="s">
        <v>170</v>
      </c>
      <c r="AD27" s="442" t="s">
        <v>170</v>
      </c>
      <c r="AE27" s="442" t="s">
        <v>170</v>
      </c>
      <c r="AF27" s="442" t="s">
        <v>170</v>
      </c>
      <c r="AG27" s="442" t="s">
        <v>170</v>
      </c>
      <c r="AH27" s="442" t="s">
        <v>170</v>
      </c>
      <c r="AI27" s="442" t="s">
        <v>170</v>
      </c>
      <c r="AJ27" s="442" t="s">
        <v>170</v>
      </c>
      <c r="AK27" s="442" t="s">
        <v>170</v>
      </c>
      <c r="AL27" s="443" t="s">
        <v>170</v>
      </c>
      <c r="AM27" s="444" t="s">
        <v>184</v>
      </c>
      <c r="AN27" s="442" t="s">
        <v>185</v>
      </c>
      <c r="AO27" s="442" t="s">
        <v>185</v>
      </c>
      <c r="AP27" s="442" t="s">
        <v>235</v>
      </c>
      <c r="AQ27" s="442" t="s">
        <v>235</v>
      </c>
      <c r="AR27" s="442" t="s">
        <v>235</v>
      </c>
      <c r="AS27" s="442" t="s">
        <v>235</v>
      </c>
      <c r="AT27" s="442" t="s">
        <v>235</v>
      </c>
      <c r="AU27" s="442" t="s">
        <v>235</v>
      </c>
      <c r="AV27" s="442" t="s">
        <v>236</v>
      </c>
      <c r="AW27" s="443" t="s">
        <v>236</v>
      </c>
      <c r="AX27" s="444"/>
      <c r="AY27" s="442"/>
      <c r="AZ27" s="442"/>
      <c r="BA27" s="442"/>
      <c r="BB27" s="442"/>
      <c r="BC27" s="442"/>
      <c r="BD27" s="442"/>
      <c r="BE27" s="442"/>
      <c r="BF27" s="445"/>
    </row>
    <row r="28" spans="1:58" ht="12.75">
      <c r="A28" s="414"/>
      <c r="B28" s="414"/>
      <c r="C28" s="414"/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4"/>
      <c r="AG28" s="414"/>
      <c r="AH28" s="414"/>
      <c r="AI28" s="414"/>
      <c r="AJ28" s="414"/>
      <c r="AK28" s="414"/>
      <c r="AL28" s="414"/>
      <c r="AM28" s="414"/>
      <c r="AN28" s="414"/>
      <c r="AO28" s="414"/>
      <c r="AP28" s="414"/>
      <c r="AQ28" s="414"/>
      <c r="AR28" s="414"/>
      <c r="AS28" s="414"/>
      <c r="AT28" s="414"/>
      <c r="AU28" s="414"/>
      <c r="AV28" s="414"/>
      <c r="AW28" s="414"/>
      <c r="AX28" s="414"/>
      <c r="AY28" s="414"/>
      <c r="AZ28" s="414"/>
      <c r="BA28" s="414"/>
      <c r="BB28" s="414"/>
      <c r="BC28" s="414"/>
      <c r="BD28" s="414"/>
      <c r="BE28" s="414"/>
      <c r="BF28" s="414"/>
    </row>
    <row r="29" spans="1:58" ht="13.5" thickBot="1">
      <c r="A29" s="414"/>
      <c r="B29" s="414"/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414"/>
      <c r="U29" s="414"/>
      <c r="V29" s="414"/>
      <c r="W29" s="414"/>
      <c r="X29" s="414"/>
      <c r="Y29" s="414"/>
      <c r="Z29" s="414"/>
      <c r="AA29" s="414"/>
      <c r="AB29" s="414"/>
      <c r="AC29" s="414"/>
      <c r="AD29" s="414"/>
      <c r="AE29" s="414"/>
      <c r="AF29" s="414"/>
      <c r="AG29" s="414"/>
      <c r="AH29" s="414"/>
      <c r="AI29" s="414"/>
      <c r="AJ29" s="414"/>
      <c r="AK29" s="414"/>
      <c r="AL29" s="414"/>
      <c r="AM29" s="414"/>
      <c r="AN29" s="414"/>
      <c r="AO29" s="414"/>
      <c r="AP29" s="414"/>
      <c r="AQ29" s="414"/>
      <c r="AR29" s="414"/>
      <c r="AS29" s="414"/>
      <c r="AT29" s="414"/>
      <c r="AU29" s="414"/>
      <c r="AV29" s="414"/>
      <c r="AW29" s="414"/>
      <c r="AX29" s="414"/>
      <c r="AY29" s="414"/>
      <c r="AZ29" s="414"/>
      <c r="BA29" s="414"/>
      <c r="BB29" s="414"/>
      <c r="BC29" s="414"/>
      <c r="BD29" s="414"/>
      <c r="BE29" s="414"/>
      <c r="BF29" s="414"/>
    </row>
    <row r="30" spans="1:58" ht="13.5" thickBot="1">
      <c r="A30" s="414"/>
      <c r="B30" s="414"/>
      <c r="C30" s="527" t="s">
        <v>238</v>
      </c>
      <c r="D30" s="527"/>
      <c r="E30" s="527"/>
      <c r="F30" s="527"/>
      <c r="G30" s="527"/>
      <c r="H30" s="527"/>
      <c r="I30" s="527"/>
      <c r="J30" s="527"/>
      <c r="K30" s="527"/>
      <c r="L30" s="528" t="s">
        <v>174</v>
      </c>
      <c r="M30" s="529"/>
      <c r="N30" s="529"/>
      <c r="O30" s="529"/>
      <c r="P30" s="529"/>
      <c r="Q30" s="530"/>
      <c r="R30" s="414"/>
      <c r="S30" s="414"/>
      <c r="T30" s="414"/>
      <c r="U30" s="414"/>
      <c r="V30" s="414"/>
      <c r="W30" s="414"/>
      <c r="X30" s="414"/>
      <c r="Y30" s="414"/>
      <c r="Z30" s="414"/>
      <c r="AA30" s="414"/>
      <c r="AB30" s="414"/>
      <c r="AC30" s="414"/>
      <c r="AD30" s="414"/>
      <c r="AE30" s="414"/>
      <c r="AF30" s="414"/>
      <c r="AG30" s="414"/>
      <c r="AH30" s="414"/>
      <c r="AI30" s="414"/>
      <c r="AJ30" s="414"/>
      <c r="AK30" s="414"/>
      <c r="AL30" s="414"/>
      <c r="AM30" s="414"/>
      <c r="AN30" s="414"/>
      <c r="AO30" s="414"/>
      <c r="AP30" s="414"/>
      <c r="AQ30" s="414"/>
      <c r="AR30" s="414"/>
      <c r="AS30" s="414"/>
      <c r="AT30" s="414"/>
      <c r="AU30" s="414"/>
      <c r="AV30" s="414"/>
      <c r="AW30" s="414"/>
      <c r="AX30" s="414"/>
      <c r="AY30" s="414"/>
      <c r="AZ30" s="414"/>
      <c r="BA30" s="414"/>
      <c r="BB30" s="414"/>
      <c r="BC30" s="414"/>
      <c r="BD30" s="414"/>
      <c r="BE30" s="414"/>
      <c r="BF30" s="414"/>
    </row>
    <row r="31" spans="1:58" ht="13.5" thickBot="1">
      <c r="A31" s="414"/>
      <c r="B31" s="414"/>
      <c r="C31" s="527"/>
      <c r="D31" s="527"/>
      <c r="E31" s="527"/>
      <c r="F31" s="527"/>
      <c r="G31" s="527"/>
      <c r="H31" s="527"/>
      <c r="I31" s="527"/>
      <c r="J31" s="527"/>
      <c r="K31" s="527"/>
      <c r="L31" s="446">
        <v>1</v>
      </c>
      <c r="M31" s="447">
        <v>2</v>
      </c>
      <c r="N31" s="447">
        <v>3</v>
      </c>
      <c r="O31" s="447">
        <v>4</v>
      </c>
      <c r="P31" s="447" t="s">
        <v>233</v>
      </c>
      <c r="Q31" s="448" t="s">
        <v>237</v>
      </c>
      <c r="R31" s="414"/>
      <c r="S31" s="414"/>
      <c r="T31" s="414"/>
      <c r="U31" s="414"/>
      <c r="V31" s="414"/>
      <c r="W31" s="414"/>
      <c r="X31" s="414"/>
      <c r="Y31" s="414"/>
      <c r="Z31" s="414"/>
      <c r="AA31" s="414"/>
      <c r="AB31" s="414"/>
      <c r="AC31" s="414"/>
      <c r="AD31" s="414"/>
      <c r="AE31" s="414"/>
      <c r="AF31" s="414"/>
      <c r="AG31" s="414"/>
      <c r="AH31" s="414"/>
      <c r="AI31" s="414"/>
      <c r="AJ31" s="414"/>
      <c r="AK31" s="414"/>
      <c r="AL31" s="414"/>
      <c r="AM31" s="414"/>
      <c r="AN31" s="414"/>
      <c r="AO31" s="414"/>
      <c r="AP31" s="414"/>
      <c r="AQ31" s="414"/>
      <c r="AR31" s="414"/>
      <c r="AS31" s="414"/>
      <c r="AT31" s="414"/>
      <c r="AU31" s="414"/>
      <c r="AV31" s="414"/>
      <c r="AW31" s="414"/>
      <c r="AX31" s="414"/>
      <c r="AY31" s="414"/>
      <c r="AZ31" s="414"/>
      <c r="BA31" s="414"/>
      <c r="BB31" s="414"/>
      <c r="BC31" s="414"/>
      <c r="BD31" s="414"/>
      <c r="BE31" s="414"/>
      <c r="BF31" s="414"/>
    </row>
    <row r="32" spans="1:58" ht="12.75">
      <c r="A32" s="414"/>
      <c r="B32" s="414"/>
      <c r="C32" s="531" t="s">
        <v>175</v>
      </c>
      <c r="D32" s="532"/>
      <c r="E32" s="532"/>
      <c r="F32" s="532"/>
      <c r="G32" s="532"/>
      <c r="H32" s="532"/>
      <c r="I32" s="532"/>
      <c r="J32" s="532"/>
      <c r="K32" s="533"/>
      <c r="L32" s="449">
        <v>28</v>
      </c>
      <c r="M32" s="449">
        <v>28</v>
      </c>
      <c r="N32" s="449">
        <v>28</v>
      </c>
      <c r="O32" s="449">
        <v>32</v>
      </c>
      <c r="P32" s="449">
        <v>23</v>
      </c>
      <c r="Q32" s="450">
        <v>23</v>
      </c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4"/>
      <c r="AG32" s="414"/>
      <c r="AH32" s="414"/>
      <c r="AI32" s="414"/>
      <c r="AJ32" s="414"/>
      <c r="AK32" s="414"/>
      <c r="AL32" s="414"/>
      <c r="AM32" s="414"/>
      <c r="AN32" s="414"/>
      <c r="AO32" s="414"/>
      <c r="AP32" s="414"/>
      <c r="AQ32" s="414"/>
      <c r="AR32" s="414"/>
      <c r="AS32" s="414"/>
      <c r="AT32" s="414"/>
      <c r="AU32" s="414"/>
      <c r="AV32" s="414"/>
      <c r="AW32" s="414"/>
      <c r="AX32" s="414"/>
      <c r="AY32" s="414"/>
      <c r="AZ32" s="414"/>
      <c r="BA32" s="414"/>
      <c r="BB32" s="414"/>
      <c r="BC32" s="414"/>
      <c r="BD32" s="414"/>
      <c r="BE32" s="414"/>
      <c r="BF32" s="414"/>
    </row>
    <row r="33" spans="1:58" ht="12.75">
      <c r="A33" s="414"/>
      <c r="B33" s="414"/>
      <c r="C33" s="535" t="s">
        <v>176</v>
      </c>
      <c r="D33" s="536"/>
      <c r="E33" s="536"/>
      <c r="F33" s="536"/>
      <c r="G33" s="536"/>
      <c r="H33" s="536"/>
      <c r="I33" s="536"/>
      <c r="J33" s="536"/>
      <c r="K33" s="537"/>
      <c r="L33" s="451"/>
      <c r="M33" s="451"/>
      <c r="N33" s="451"/>
      <c r="O33" s="451"/>
      <c r="P33" s="451"/>
      <c r="Q33" s="452"/>
      <c r="R33" s="414"/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  <c r="AH33" s="414"/>
      <c r="AI33" s="414"/>
      <c r="AJ33" s="414"/>
      <c r="AK33" s="414"/>
      <c r="AL33" s="414"/>
      <c r="AM33" s="414"/>
      <c r="AN33" s="414"/>
      <c r="AO33" s="414"/>
      <c r="AP33" s="414"/>
      <c r="AQ33" s="414"/>
      <c r="AR33" s="414"/>
      <c r="AS33" s="414"/>
      <c r="AT33" s="414"/>
      <c r="AU33" s="414"/>
      <c r="AV33" s="414"/>
      <c r="AW33" s="414"/>
      <c r="AX33" s="414"/>
      <c r="AY33" s="414"/>
      <c r="AZ33" s="414"/>
      <c r="BA33" s="414"/>
      <c r="BB33" s="414"/>
      <c r="BC33" s="414"/>
      <c r="BD33" s="414"/>
      <c r="BE33" s="414"/>
      <c r="BF33" s="414"/>
    </row>
    <row r="34" spans="1:58" ht="12.75">
      <c r="A34" s="414"/>
      <c r="B34" s="414"/>
      <c r="C34" s="535" t="s">
        <v>239</v>
      </c>
      <c r="D34" s="536"/>
      <c r="E34" s="536"/>
      <c r="F34" s="536"/>
      <c r="G34" s="536"/>
      <c r="H34" s="536"/>
      <c r="I34" s="536"/>
      <c r="J34" s="536"/>
      <c r="K34" s="537"/>
      <c r="L34" s="451">
        <v>4</v>
      </c>
      <c r="M34" s="451">
        <v>4</v>
      </c>
      <c r="N34" s="451">
        <v>4</v>
      </c>
      <c r="O34" s="451">
        <v>4</v>
      </c>
      <c r="P34" s="451">
        <v>4</v>
      </c>
      <c r="Q34" s="452">
        <v>4</v>
      </c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4"/>
      <c r="AO34" s="414"/>
      <c r="AP34" s="414"/>
      <c r="AQ34" s="414"/>
      <c r="AR34" s="414"/>
      <c r="AS34" s="414"/>
      <c r="AT34" s="414"/>
      <c r="AU34" s="414"/>
      <c r="AV34" s="414"/>
      <c r="AW34" s="414"/>
      <c r="AX34" s="414"/>
      <c r="AY34" s="414"/>
      <c r="AZ34" s="414"/>
      <c r="BA34" s="414"/>
      <c r="BB34" s="414"/>
      <c r="BC34" s="414"/>
      <c r="BD34" s="414"/>
      <c r="BE34" s="414"/>
      <c r="BF34" s="414"/>
    </row>
    <row r="35" spans="1:58" ht="12.75">
      <c r="A35" s="414"/>
      <c r="B35" s="414"/>
      <c r="C35" s="535" t="s">
        <v>240</v>
      </c>
      <c r="D35" s="536"/>
      <c r="E35" s="536"/>
      <c r="F35" s="536"/>
      <c r="G35" s="536"/>
      <c r="H35" s="536"/>
      <c r="I35" s="536"/>
      <c r="J35" s="536"/>
      <c r="K35" s="537"/>
      <c r="L35" s="451">
        <v>4</v>
      </c>
      <c r="M35" s="451">
        <v>4</v>
      </c>
      <c r="N35" s="451">
        <v>4</v>
      </c>
      <c r="O35" s="451">
        <v>4</v>
      </c>
      <c r="P35" s="451">
        <v>2</v>
      </c>
      <c r="Q35" s="452">
        <v>2</v>
      </c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4"/>
      <c r="AG35" s="414"/>
      <c r="AH35" s="414"/>
      <c r="AI35" s="414"/>
      <c r="AJ35" s="414"/>
      <c r="AK35" s="414"/>
      <c r="AL35" s="414"/>
      <c r="AM35" s="414"/>
      <c r="AN35" s="414"/>
      <c r="AO35" s="414"/>
      <c r="AP35" s="414"/>
      <c r="AQ35" s="414"/>
      <c r="AR35" s="414"/>
      <c r="AS35" s="414"/>
      <c r="AT35" s="414"/>
      <c r="AU35" s="414"/>
      <c r="AV35" s="414"/>
      <c r="AW35" s="414"/>
      <c r="AX35" s="414"/>
      <c r="AY35" s="414"/>
      <c r="AZ35" s="414"/>
      <c r="BA35" s="414"/>
      <c r="BB35" s="414"/>
      <c r="BC35" s="414"/>
      <c r="BD35" s="414"/>
      <c r="BE35" s="414"/>
      <c r="BF35" s="414"/>
    </row>
    <row r="36" spans="1:58" ht="12.75">
      <c r="A36" s="414"/>
      <c r="B36" s="414"/>
      <c r="C36" s="535" t="s">
        <v>177</v>
      </c>
      <c r="D36" s="536"/>
      <c r="E36" s="536"/>
      <c r="F36" s="536"/>
      <c r="G36" s="536"/>
      <c r="H36" s="536"/>
      <c r="I36" s="536"/>
      <c r="J36" s="536"/>
      <c r="K36" s="537"/>
      <c r="L36" s="451">
        <v>4</v>
      </c>
      <c r="M36" s="451">
        <v>4</v>
      </c>
      <c r="N36" s="451">
        <v>4</v>
      </c>
      <c r="O36" s="451"/>
      <c r="P36" s="451">
        <v>3</v>
      </c>
      <c r="Q36" s="452">
        <v>3</v>
      </c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14"/>
      <c r="AF36" s="414"/>
      <c r="AG36" s="414"/>
      <c r="AH36" s="414"/>
      <c r="AI36" s="414"/>
      <c r="AJ36" s="414"/>
      <c r="AK36" s="414"/>
      <c r="AL36" s="414"/>
      <c r="AM36" s="414"/>
      <c r="AN36" s="414"/>
      <c r="AO36" s="414"/>
      <c r="AP36" s="414"/>
      <c r="AQ36" s="414"/>
      <c r="AR36" s="414"/>
      <c r="AS36" s="414"/>
      <c r="AT36" s="414"/>
      <c r="AU36" s="414"/>
      <c r="AV36" s="414"/>
      <c r="AW36" s="414"/>
      <c r="AX36" s="414"/>
      <c r="AY36" s="414"/>
      <c r="AZ36" s="414"/>
      <c r="BA36" s="414"/>
      <c r="BB36" s="414"/>
      <c r="BC36" s="414"/>
      <c r="BD36" s="414"/>
      <c r="BE36" s="414"/>
      <c r="BF36" s="414"/>
    </row>
    <row r="37" spans="1:58" ht="14.25">
      <c r="A37" s="414"/>
      <c r="B37" s="414"/>
      <c r="C37" s="535" t="s">
        <v>178</v>
      </c>
      <c r="D37" s="536"/>
      <c r="E37" s="536"/>
      <c r="F37" s="536"/>
      <c r="G37" s="536"/>
      <c r="H37" s="536"/>
      <c r="I37" s="536"/>
      <c r="J37" s="536"/>
      <c r="K37" s="537"/>
      <c r="L37" s="451"/>
      <c r="M37" s="451"/>
      <c r="N37" s="451"/>
      <c r="O37" s="451"/>
      <c r="P37" s="451">
        <v>2</v>
      </c>
      <c r="Q37" s="452">
        <v>2</v>
      </c>
      <c r="R37" s="414"/>
      <c r="S37" s="414"/>
      <c r="T37" s="414"/>
      <c r="U37" s="414"/>
      <c r="V37" s="453" t="s">
        <v>241</v>
      </c>
      <c r="W37" s="414"/>
      <c r="X37" s="414"/>
      <c r="Y37" s="414"/>
      <c r="Z37" s="414"/>
      <c r="AA37" s="414"/>
      <c r="AB37" s="414"/>
      <c r="AC37" s="414"/>
      <c r="AD37" s="414"/>
      <c r="AE37" s="414"/>
      <c r="AF37" s="414"/>
      <c r="AG37" s="414"/>
      <c r="AH37" s="414"/>
      <c r="AI37" s="414"/>
      <c r="AJ37" s="414"/>
      <c r="AK37" s="414"/>
      <c r="AL37" s="414"/>
      <c r="AM37" s="414"/>
      <c r="AN37" s="414"/>
      <c r="AO37" s="414"/>
      <c r="AP37" s="414"/>
      <c r="AQ37" s="414"/>
      <c r="AR37" s="414"/>
      <c r="AS37" s="414"/>
      <c r="AT37" s="414"/>
      <c r="AU37" s="414"/>
      <c r="AV37" s="414"/>
      <c r="AW37" s="414"/>
      <c r="AX37" s="414"/>
      <c r="AY37" s="414"/>
      <c r="AZ37" s="414"/>
      <c r="BA37" s="414"/>
      <c r="BB37" s="414"/>
      <c r="BC37" s="414"/>
      <c r="BD37" s="414"/>
      <c r="BE37" s="414"/>
      <c r="BF37" s="414"/>
    </row>
    <row r="38" spans="1:58" ht="14.25">
      <c r="A38" s="414"/>
      <c r="B38" s="414"/>
      <c r="C38" s="535" t="s">
        <v>179</v>
      </c>
      <c r="D38" s="536"/>
      <c r="E38" s="536"/>
      <c r="F38" s="536"/>
      <c r="G38" s="536"/>
      <c r="H38" s="536"/>
      <c r="I38" s="536"/>
      <c r="J38" s="536"/>
      <c r="K38" s="537"/>
      <c r="L38" s="451"/>
      <c r="M38" s="451"/>
      <c r="N38" s="451"/>
      <c r="O38" s="451"/>
      <c r="P38" s="451">
        <v>6</v>
      </c>
      <c r="Q38" s="452">
        <v>6</v>
      </c>
      <c r="R38" s="414"/>
      <c r="S38" s="414"/>
      <c r="T38" s="414"/>
      <c r="U38" s="414"/>
      <c r="V38" s="453" t="s">
        <v>242</v>
      </c>
      <c r="W38" s="414"/>
      <c r="X38" s="414"/>
      <c r="Y38" s="414"/>
      <c r="Z38" s="414"/>
      <c r="AA38" s="414"/>
      <c r="AB38" s="414"/>
      <c r="AC38" s="414"/>
      <c r="AD38" s="414"/>
      <c r="AE38" s="414"/>
      <c r="AF38" s="414"/>
      <c r="AG38" s="414"/>
      <c r="AH38" s="414"/>
      <c r="AI38" s="414"/>
      <c r="AJ38" s="414"/>
      <c r="AK38" s="414"/>
      <c r="AL38" s="414"/>
      <c r="AM38" s="414"/>
      <c r="AN38" s="414"/>
      <c r="AO38" s="414"/>
      <c r="AP38" s="414"/>
      <c r="AQ38" s="414"/>
      <c r="AR38" s="414"/>
      <c r="AS38" s="414"/>
      <c r="AT38" s="414"/>
      <c r="AU38" s="414"/>
      <c r="AV38" s="414"/>
      <c r="AW38" s="414"/>
      <c r="AX38" s="414"/>
      <c r="AY38" s="414"/>
      <c r="AZ38" s="414"/>
      <c r="BA38" s="414"/>
      <c r="BB38" s="414"/>
      <c r="BC38" s="414"/>
      <c r="BD38" s="414"/>
      <c r="BE38" s="414"/>
      <c r="BF38" s="414"/>
    </row>
    <row r="39" spans="1:58" ht="14.25">
      <c r="A39" s="414"/>
      <c r="B39" s="414"/>
      <c r="C39" s="535" t="s">
        <v>243</v>
      </c>
      <c r="D39" s="536"/>
      <c r="E39" s="536"/>
      <c r="F39" s="536"/>
      <c r="G39" s="536"/>
      <c r="H39" s="536"/>
      <c r="I39" s="536"/>
      <c r="J39" s="536"/>
      <c r="K39" s="537"/>
      <c r="L39" s="454"/>
      <c r="M39" s="454"/>
      <c r="N39" s="454"/>
      <c r="O39" s="454">
        <v>2</v>
      </c>
      <c r="P39" s="454"/>
      <c r="Q39" s="455"/>
      <c r="R39" s="414"/>
      <c r="S39" s="414"/>
      <c r="T39" s="414"/>
      <c r="U39" s="414"/>
      <c r="V39" s="453" t="s">
        <v>244</v>
      </c>
      <c r="W39" s="414"/>
      <c r="X39" s="414"/>
      <c r="Y39" s="414"/>
      <c r="Z39" s="414"/>
      <c r="AA39" s="414"/>
      <c r="AB39" s="414"/>
      <c r="AC39" s="414"/>
      <c r="AD39" s="414"/>
      <c r="AE39" s="414"/>
      <c r="AF39" s="414"/>
      <c r="AG39" s="414"/>
      <c r="AH39" s="414"/>
      <c r="AI39" s="414"/>
      <c r="AJ39" s="414"/>
      <c r="AK39" s="414"/>
      <c r="AL39" s="414"/>
      <c r="AM39" s="414"/>
      <c r="AN39" s="414"/>
      <c r="AO39" s="414"/>
      <c r="AP39" s="414"/>
      <c r="AQ39" s="414"/>
      <c r="AR39" s="414"/>
      <c r="AS39" s="414"/>
      <c r="AT39" s="414"/>
      <c r="AU39" s="414"/>
      <c r="AV39" s="414"/>
      <c r="AW39" s="414"/>
      <c r="AX39" s="414"/>
      <c r="AY39" s="414"/>
      <c r="AZ39" s="414"/>
      <c r="BA39" s="414"/>
      <c r="BB39" s="414"/>
      <c r="BC39" s="414"/>
      <c r="BD39" s="414"/>
      <c r="BE39" s="414"/>
      <c r="BF39" s="414"/>
    </row>
    <row r="40" spans="1:58" ht="12.75">
      <c r="A40" s="414"/>
      <c r="B40" s="414"/>
      <c r="C40" s="535" t="s">
        <v>245</v>
      </c>
      <c r="D40" s="536"/>
      <c r="E40" s="536"/>
      <c r="F40" s="536"/>
      <c r="G40" s="536"/>
      <c r="H40" s="536"/>
      <c r="I40" s="536"/>
      <c r="J40" s="536"/>
      <c r="K40" s="537"/>
      <c r="L40" s="454"/>
      <c r="M40" s="454"/>
      <c r="N40" s="454"/>
      <c r="O40" s="454"/>
      <c r="P40" s="454">
        <v>2</v>
      </c>
      <c r="Q40" s="455">
        <v>2</v>
      </c>
      <c r="R40" s="414"/>
      <c r="S40" s="414"/>
      <c r="T40" s="414"/>
      <c r="U40" s="414"/>
      <c r="V40" s="414"/>
      <c r="W40" s="414"/>
      <c r="X40" s="414"/>
      <c r="Y40" s="414"/>
      <c r="Z40" s="414"/>
      <c r="AA40" s="414"/>
      <c r="AB40" s="414"/>
      <c r="AC40" s="414"/>
      <c r="AD40" s="414"/>
      <c r="AE40" s="414"/>
      <c r="AF40" s="414"/>
      <c r="AG40" s="414"/>
      <c r="AH40" s="414"/>
      <c r="AI40" s="414"/>
      <c r="AJ40" s="414"/>
      <c r="AK40" s="414"/>
      <c r="AL40" s="414"/>
      <c r="AM40" s="414"/>
      <c r="AN40" s="414"/>
      <c r="AO40" s="414"/>
      <c r="AP40" s="414"/>
      <c r="AQ40" s="414"/>
      <c r="AR40" s="414"/>
      <c r="AS40" s="414"/>
      <c r="AT40" s="414"/>
      <c r="AU40" s="414"/>
      <c r="AV40" s="414"/>
      <c r="AW40" s="414"/>
      <c r="AX40" s="414"/>
      <c r="AY40" s="414"/>
      <c r="AZ40" s="414"/>
      <c r="BA40" s="414"/>
      <c r="BB40" s="414"/>
      <c r="BC40" s="414"/>
      <c r="BD40" s="414"/>
      <c r="BE40" s="414"/>
      <c r="BF40" s="414"/>
    </row>
    <row r="41" spans="1:58" ht="13.5" thickBot="1">
      <c r="A41" s="414"/>
      <c r="B41" s="414"/>
      <c r="C41" s="540" t="s">
        <v>180</v>
      </c>
      <c r="D41" s="541"/>
      <c r="E41" s="541"/>
      <c r="F41" s="541"/>
      <c r="G41" s="541"/>
      <c r="H41" s="541"/>
      <c r="I41" s="541"/>
      <c r="J41" s="541"/>
      <c r="K41" s="542"/>
      <c r="L41" s="456">
        <v>12</v>
      </c>
      <c r="M41" s="456">
        <v>12</v>
      </c>
      <c r="N41" s="456">
        <v>12</v>
      </c>
      <c r="O41" s="456">
        <v>1</v>
      </c>
      <c r="P41" s="456">
        <v>1</v>
      </c>
      <c r="Q41" s="457">
        <v>1</v>
      </c>
      <c r="R41" s="414"/>
      <c r="S41" s="414"/>
      <c r="T41" s="414"/>
      <c r="U41" s="414"/>
      <c r="V41" s="414"/>
      <c r="W41" s="414"/>
      <c r="X41" s="414"/>
      <c r="Y41" s="414"/>
      <c r="Z41" s="414"/>
      <c r="AA41" s="414"/>
      <c r="AB41" s="414"/>
      <c r="AC41" s="414"/>
      <c r="AD41" s="414"/>
      <c r="AE41" s="414"/>
      <c r="AF41" s="414"/>
      <c r="AG41" s="414"/>
      <c r="AH41" s="414"/>
      <c r="AI41" s="414"/>
      <c r="AJ41" s="414"/>
      <c r="AK41" s="414"/>
      <c r="AL41" s="414"/>
      <c r="AM41" s="414"/>
      <c r="AN41" s="414"/>
      <c r="AO41" s="414"/>
      <c r="AP41" s="414"/>
      <c r="AQ41" s="414"/>
      <c r="AR41" s="414"/>
      <c r="AS41" s="414"/>
      <c r="AT41" s="414"/>
      <c r="AU41" s="414"/>
      <c r="AV41" s="414"/>
      <c r="AW41" s="414"/>
      <c r="AX41" s="414"/>
      <c r="AY41" s="414"/>
      <c r="AZ41" s="414"/>
      <c r="BA41" s="414"/>
      <c r="BB41" s="414"/>
      <c r="BC41" s="414"/>
      <c r="BD41" s="414"/>
      <c r="BE41" s="414"/>
      <c r="BF41" s="414"/>
    </row>
    <row r="42" spans="1:58" ht="12.75">
      <c r="A42" s="414"/>
      <c r="B42" s="414"/>
      <c r="C42" s="458" t="s">
        <v>23</v>
      </c>
      <c r="D42" s="414"/>
      <c r="E42" s="414"/>
      <c r="F42" s="414"/>
      <c r="G42" s="414"/>
      <c r="H42" s="414"/>
      <c r="I42" s="414"/>
      <c r="J42" s="414"/>
      <c r="K42" s="414"/>
      <c r="L42" s="413">
        <f aca="true" t="shared" si="0" ref="L42:Q42">SUM(L32:L38)</f>
        <v>40</v>
      </c>
      <c r="M42" s="413">
        <f t="shared" si="0"/>
        <v>40</v>
      </c>
      <c r="N42" s="413">
        <f t="shared" si="0"/>
        <v>40</v>
      </c>
      <c r="O42" s="413">
        <f t="shared" si="0"/>
        <v>40</v>
      </c>
      <c r="P42" s="413">
        <f t="shared" si="0"/>
        <v>40</v>
      </c>
      <c r="Q42" s="413">
        <f t="shared" si="0"/>
        <v>40</v>
      </c>
      <c r="R42" s="414"/>
      <c r="S42" s="414"/>
      <c r="T42" s="414"/>
      <c r="U42" s="414"/>
      <c r="V42" s="414"/>
      <c r="W42" s="414"/>
      <c r="X42" s="414"/>
      <c r="Y42" s="414"/>
      <c r="Z42" s="414"/>
      <c r="AA42" s="414"/>
      <c r="AB42" s="414"/>
      <c r="AC42" s="414"/>
      <c r="AD42" s="414"/>
      <c r="AE42" s="414"/>
      <c r="AF42" s="414"/>
      <c r="AG42" s="414"/>
      <c r="AH42" s="414"/>
      <c r="AI42" s="414"/>
      <c r="AJ42" s="414"/>
      <c r="AK42" s="414"/>
      <c r="AL42" s="414"/>
      <c r="AM42" s="414"/>
      <c r="AN42" s="414"/>
      <c r="AO42" s="414"/>
      <c r="AP42" s="414"/>
      <c r="AQ42" s="414"/>
      <c r="AR42" s="414"/>
      <c r="AS42" s="414"/>
      <c r="AT42" s="414"/>
      <c r="AU42" s="414"/>
      <c r="AV42" s="414"/>
      <c r="AW42" s="414"/>
      <c r="AX42" s="414"/>
      <c r="AY42" s="414"/>
      <c r="AZ42" s="414"/>
      <c r="BA42" s="414"/>
      <c r="BB42" s="414"/>
      <c r="BC42" s="414"/>
      <c r="BD42" s="414"/>
      <c r="BE42" s="414"/>
      <c r="BF42" s="414"/>
    </row>
    <row r="43" spans="1:58" ht="12.75">
      <c r="A43" s="414"/>
      <c r="B43" s="414"/>
      <c r="C43" s="414"/>
      <c r="D43" s="414"/>
      <c r="E43" s="414"/>
      <c r="F43" s="414"/>
      <c r="G43" s="414"/>
      <c r="H43" s="414"/>
      <c r="I43" s="414"/>
      <c r="J43" s="414"/>
      <c r="K43" s="414"/>
      <c r="L43" s="413">
        <f aca="true" t="shared" si="1" ref="L43:Q43">SUM(L32:L41)</f>
        <v>52</v>
      </c>
      <c r="M43" s="413">
        <f t="shared" si="1"/>
        <v>52</v>
      </c>
      <c r="N43" s="413">
        <f t="shared" si="1"/>
        <v>52</v>
      </c>
      <c r="O43" s="413">
        <f t="shared" si="1"/>
        <v>43</v>
      </c>
      <c r="P43" s="413">
        <f t="shared" si="1"/>
        <v>43</v>
      </c>
      <c r="Q43" s="413">
        <f t="shared" si="1"/>
        <v>43</v>
      </c>
      <c r="R43" s="414"/>
      <c r="S43" s="414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4"/>
      <c r="AG43" s="414"/>
      <c r="AH43" s="414"/>
      <c r="AI43" s="414"/>
      <c r="AJ43" s="414"/>
      <c r="AK43" s="414"/>
      <c r="AL43" s="414"/>
      <c r="AM43" s="414"/>
      <c r="AN43" s="414"/>
      <c r="AO43" s="414"/>
      <c r="AP43" s="414"/>
      <c r="AQ43" s="414"/>
      <c r="AR43" s="414"/>
      <c r="AS43" s="414"/>
      <c r="AT43" s="414"/>
      <c r="AU43" s="414"/>
      <c r="AV43" s="414"/>
      <c r="AW43" s="414"/>
      <c r="AX43" s="414"/>
      <c r="AY43" s="414"/>
      <c r="AZ43" s="414"/>
      <c r="BA43" s="414"/>
      <c r="BB43" s="414"/>
      <c r="BC43" s="414"/>
      <c r="BD43" s="414"/>
      <c r="BE43" s="414"/>
      <c r="BF43" s="414"/>
    </row>
  </sheetData>
  <mergeCells count="45">
    <mergeCell ref="C38:K38"/>
    <mergeCell ref="C39:K39"/>
    <mergeCell ref="C40:K40"/>
    <mergeCell ref="C41:K41"/>
    <mergeCell ref="C34:K34"/>
    <mergeCell ref="C35:K35"/>
    <mergeCell ref="C36:K36"/>
    <mergeCell ref="C37:K37"/>
    <mergeCell ref="C30:K31"/>
    <mergeCell ref="L30:Q30"/>
    <mergeCell ref="C32:K32"/>
    <mergeCell ref="C33:K33"/>
    <mergeCell ref="BB18:BF18"/>
    <mergeCell ref="C19:F19"/>
    <mergeCell ref="C20:F21"/>
    <mergeCell ref="C22:C27"/>
    <mergeCell ref="D22:F22"/>
    <mergeCell ref="D23:F23"/>
    <mergeCell ref="D24:F24"/>
    <mergeCell ref="D25:F25"/>
    <mergeCell ref="D26:F26"/>
    <mergeCell ref="D27:F27"/>
    <mergeCell ref="AK18:AN18"/>
    <mergeCell ref="AO18:AR18"/>
    <mergeCell ref="AS18:AW18"/>
    <mergeCell ref="AX18:BA18"/>
    <mergeCell ref="AM17:AW17"/>
    <mergeCell ref="AX17:BF17"/>
    <mergeCell ref="C18:F18"/>
    <mergeCell ref="G18:J18"/>
    <mergeCell ref="K18:N18"/>
    <mergeCell ref="O18:R18"/>
    <mergeCell ref="S18:W18"/>
    <mergeCell ref="X18:AB18"/>
    <mergeCell ref="AC18:AF18"/>
    <mergeCell ref="AG18:AJ18"/>
    <mergeCell ref="C17:F17"/>
    <mergeCell ref="G17:P17"/>
    <mergeCell ref="Q17:AB17"/>
    <mergeCell ref="AC17:AL17"/>
    <mergeCell ref="A7:BE7"/>
    <mergeCell ref="C16:F16"/>
    <mergeCell ref="G16:AB16"/>
    <mergeCell ref="AC16:BA16"/>
    <mergeCell ref="BB16:BF16"/>
  </mergeCells>
  <printOptions/>
  <pageMargins left="0.75" right="0.75" top="1" bottom="1" header="0.5" footer="0.5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K195"/>
  <sheetViews>
    <sheetView view="pageBreakPreview" zoomScale="60" zoomScaleNormal="50" zoomScalePageLayoutView="0" workbookViewId="0" topLeftCell="B151">
      <selection activeCell="D172" sqref="D172"/>
    </sheetView>
  </sheetViews>
  <sheetFormatPr defaultColWidth="9.125" defaultRowHeight="12.75"/>
  <cols>
    <col min="1" max="1" width="3.50390625" style="14" customWidth="1"/>
    <col min="2" max="2" width="6.125" style="14" customWidth="1"/>
    <col min="3" max="3" width="43.125" style="14" customWidth="1"/>
    <col min="4" max="4" width="37.50390625" style="14" customWidth="1"/>
    <col min="5" max="6" width="8.375" style="14" customWidth="1"/>
    <col min="7" max="7" width="7.50390625" style="14" customWidth="1"/>
    <col min="8" max="8" width="7.375" style="14" customWidth="1"/>
    <col min="9" max="9" width="6.50390625" style="14" customWidth="1"/>
    <col min="10" max="10" width="5.625" style="14" customWidth="1"/>
    <col min="11" max="11" width="9.375" style="14" customWidth="1"/>
    <col min="12" max="12" width="5.50390625" style="14" customWidth="1"/>
    <col min="13" max="13" width="6.875" style="14" customWidth="1"/>
    <col min="14" max="15" width="5.50390625" style="14" customWidth="1"/>
    <col min="16" max="16" width="6.125" style="14" customWidth="1"/>
    <col min="17" max="18" width="6.625" style="14" customWidth="1"/>
    <col min="19" max="19" width="4.625" style="14" customWidth="1"/>
    <col min="20" max="23" width="4.50390625" style="14" customWidth="1"/>
    <col min="24" max="24" width="4.625" style="14" customWidth="1"/>
    <col min="25" max="25" width="4.50390625" style="14" customWidth="1"/>
    <col min="26" max="26" width="4.625" style="14" customWidth="1"/>
    <col min="27" max="27" width="4.875" style="14" customWidth="1"/>
    <col min="28" max="31" width="4.50390625" style="14" customWidth="1"/>
    <col min="32" max="33" width="4.625" style="14" customWidth="1"/>
    <col min="34" max="34" width="4.50390625" style="14" customWidth="1"/>
    <col min="35" max="35" width="5.125" style="14" customWidth="1"/>
    <col min="36" max="16384" width="9.125" style="14" customWidth="1"/>
  </cols>
  <sheetData>
    <row r="1" spans="19:35" ht="20.25">
      <c r="S1" s="635"/>
      <c r="T1" s="635"/>
      <c r="U1" s="635"/>
      <c r="V1" s="635"/>
      <c r="W1" s="635"/>
      <c r="X1" s="635"/>
      <c r="Y1" s="635"/>
      <c r="Z1" s="635"/>
      <c r="AA1" s="635"/>
      <c r="AB1" s="635"/>
      <c r="AC1" s="635"/>
      <c r="AD1" s="635"/>
      <c r="AE1" s="635"/>
      <c r="AF1" s="635"/>
      <c r="AG1" s="635"/>
      <c r="AH1" s="635"/>
      <c r="AI1" s="635"/>
    </row>
    <row r="4" spans="2:35" ht="12.75">
      <c r="B4" s="636"/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6"/>
      <c r="P4" s="636"/>
      <c r="Q4" s="636"/>
      <c r="R4" s="636"/>
      <c r="S4" s="636"/>
      <c r="T4" s="636"/>
      <c r="U4" s="636"/>
      <c r="V4" s="636"/>
      <c r="W4" s="636"/>
      <c r="X4" s="636"/>
      <c r="Y4" s="636"/>
      <c r="Z4" s="636"/>
      <c r="AA4" s="636"/>
      <c r="AB4" s="636"/>
      <c r="AC4" s="636"/>
      <c r="AD4" s="636"/>
      <c r="AE4" s="636"/>
      <c r="AF4" s="636"/>
      <c r="AG4" s="636"/>
      <c r="AH4" s="636"/>
      <c r="AI4" s="15"/>
    </row>
    <row r="5" spans="2:35" ht="21">
      <c r="B5" s="637" t="s">
        <v>211</v>
      </c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</row>
    <row r="6" spans="2:35" ht="17.25">
      <c r="B6" s="16"/>
      <c r="C6" s="638" t="s">
        <v>221</v>
      </c>
      <c r="D6" s="638"/>
      <c r="E6" s="638"/>
      <c r="F6" s="638"/>
      <c r="G6" s="638"/>
      <c r="H6" s="638"/>
      <c r="I6" s="638"/>
      <c r="J6" s="638"/>
      <c r="K6" s="638"/>
      <c r="L6" s="638"/>
      <c r="M6" s="638"/>
      <c r="N6" s="638"/>
      <c r="O6" s="638"/>
      <c r="P6" s="638"/>
      <c r="Q6" s="638"/>
      <c r="R6" s="638"/>
      <c r="S6" s="638"/>
      <c r="T6" s="638"/>
      <c r="U6" s="638"/>
      <c r="V6" s="638"/>
      <c r="W6" s="638"/>
      <c r="X6" s="638"/>
      <c r="Y6" s="638"/>
      <c r="Z6" s="638"/>
      <c r="AA6" s="638"/>
      <c r="AB6" s="638"/>
      <c r="AC6" s="638"/>
      <c r="AD6" s="638"/>
      <c r="AE6" s="638"/>
      <c r="AF6" s="638"/>
      <c r="AG6" s="638"/>
      <c r="AH6" s="17"/>
      <c r="AI6" s="15"/>
    </row>
    <row r="7" spans="2:35" ht="15.75" thickBot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7"/>
      <c r="AB7" s="17"/>
      <c r="AC7" s="17"/>
      <c r="AD7" s="17"/>
      <c r="AE7" s="17"/>
      <c r="AF7" s="17"/>
      <c r="AG7" s="17"/>
      <c r="AH7" s="17"/>
      <c r="AI7" s="15"/>
    </row>
    <row r="8" spans="2:35" ht="15.75" thickBot="1">
      <c r="B8" s="559" t="s">
        <v>0</v>
      </c>
      <c r="C8" s="562" t="s">
        <v>1</v>
      </c>
      <c r="D8" s="613" t="s">
        <v>2</v>
      </c>
      <c r="E8" s="617" t="s">
        <v>3</v>
      </c>
      <c r="F8" s="618"/>
      <c r="G8" s="618"/>
      <c r="H8" s="619"/>
      <c r="I8" s="639" t="s">
        <v>4</v>
      </c>
      <c r="J8" s="640"/>
      <c r="K8" s="645" t="s">
        <v>5</v>
      </c>
      <c r="L8" s="646"/>
      <c r="M8" s="646"/>
      <c r="N8" s="646"/>
      <c r="O8" s="646"/>
      <c r="P8" s="646"/>
      <c r="Q8" s="650" t="s">
        <v>6</v>
      </c>
      <c r="R8" s="651"/>
      <c r="S8" s="656" t="s">
        <v>7</v>
      </c>
      <c r="T8" s="657"/>
      <c r="U8" s="657"/>
      <c r="V8" s="657"/>
      <c r="W8" s="657"/>
      <c r="X8" s="657"/>
      <c r="Y8" s="657"/>
      <c r="Z8" s="657"/>
      <c r="AA8" s="657"/>
      <c r="AB8" s="657"/>
      <c r="AC8" s="657"/>
      <c r="AD8" s="657"/>
      <c r="AE8" s="657"/>
      <c r="AF8" s="657"/>
      <c r="AG8" s="657"/>
      <c r="AH8" s="657"/>
      <c r="AI8" s="597" t="s">
        <v>8</v>
      </c>
    </row>
    <row r="9" spans="2:35" ht="15.75" thickBot="1">
      <c r="B9" s="560"/>
      <c r="C9" s="563"/>
      <c r="D9" s="614"/>
      <c r="E9" s="620"/>
      <c r="F9" s="621"/>
      <c r="G9" s="621"/>
      <c r="H9" s="622"/>
      <c r="I9" s="641"/>
      <c r="J9" s="642"/>
      <c r="K9" s="647"/>
      <c r="L9" s="648"/>
      <c r="M9" s="648"/>
      <c r="N9" s="648"/>
      <c r="O9" s="648"/>
      <c r="P9" s="648"/>
      <c r="Q9" s="652"/>
      <c r="R9" s="653"/>
      <c r="S9" s="658" t="s">
        <v>9</v>
      </c>
      <c r="T9" s="658"/>
      <c r="U9" s="658"/>
      <c r="V9" s="658"/>
      <c r="W9" s="658"/>
      <c r="X9" s="658"/>
      <c r="Y9" s="658"/>
      <c r="Z9" s="658"/>
      <c r="AA9" s="659" t="s">
        <v>10</v>
      </c>
      <c r="AB9" s="659"/>
      <c r="AC9" s="659"/>
      <c r="AD9" s="659"/>
      <c r="AE9" s="659"/>
      <c r="AF9" s="659"/>
      <c r="AG9" s="659"/>
      <c r="AH9" s="660"/>
      <c r="AI9" s="598"/>
    </row>
    <row r="10" spans="2:35" ht="14.25" thickBot="1">
      <c r="B10" s="560"/>
      <c r="C10" s="563"/>
      <c r="D10" s="614"/>
      <c r="E10" s="620"/>
      <c r="F10" s="621"/>
      <c r="G10" s="623"/>
      <c r="H10" s="624"/>
      <c r="I10" s="641"/>
      <c r="J10" s="642"/>
      <c r="K10" s="647"/>
      <c r="L10" s="648"/>
      <c r="M10" s="648"/>
      <c r="N10" s="648"/>
      <c r="O10" s="648"/>
      <c r="P10" s="648"/>
      <c r="Q10" s="652"/>
      <c r="R10" s="653"/>
      <c r="S10" s="600" t="s">
        <v>11</v>
      </c>
      <c r="T10" s="601"/>
      <c r="U10" s="601"/>
      <c r="V10" s="601"/>
      <c r="W10" s="600" t="s">
        <v>12</v>
      </c>
      <c r="X10" s="601"/>
      <c r="Y10" s="601"/>
      <c r="Z10" s="602"/>
      <c r="AA10" s="600" t="s">
        <v>13</v>
      </c>
      <c r="AB10" s="601"/>
      <c r="AC10" s="601"/>
      <c r="AD10" s="602"/>
      <c r="AE10" s="600" t="s">
        <v>14</v>
      </c>
      <c r="AF10" s="601"/>
      <c r="AG10" s="601"/>
      <c r="AH10" s="601"/>
      <c r="AI10" s="598"/>
    </row>
    <row r="11" spans="2:35" ht="15">
      <c r="B11" s="560"/>
      <c r="C11" s="563"/>
      <c r="D11" s="615"/>
      <c r="E11" s="625" t="s">
        <v>15</v>
      </c>
      <c r="F11" s="626"/>
      <c r="G11" s="627" t="s">
        <v>16</v>
      </c>
      <c r="H11" s="628"/>
      <c r="I11" s="643"/>
      <c r="J11" s="644"/>
      <c r="K11" s="649"/>
      <c r="L11" s="648"/>
      <c r="M11" s="648"/>
      <c r="N11" s="648"/>
      <c r="O11" s="648"/>
      <c r="P11" s="648"/>
      <c r="Q11" s="654"/>
      <c r="R11" s="655"/>
      <c r="S11" s="603">
        <v>7</v>
      </c>
      <c r="T11" s="604"/>
      <c r="U11" s="605"/>
      <c r="V11" s="20">
        <v>1</v>
      </c>
      <c r="W11" s="606">
        <v>7</v>
      </c>
      <c r="X11" s="585"/>
      <c r="Y11" s="585"/>
      <c r="Z11" s="21">
        <v>1</v>
      </c>
      <c r="AA11" s="606">
        <v>7</v>
      </c>
      <c r="AB11" s="585"/>
      <c r="AC11" s="585"/>
      <c r="AD11" s="21">
        <v>1</v>
      </c>
      <c r="AE11" s="605">
        <v>7</v>
      </c>
      <c r="AF11" s="585"/>
      <c r="AG11" s="585"/>
      <c r="AH11" s="20">
        <v>1</v>
      </c>
      <c r="AI11" s="598"/>
    </row>
    <row r="12" spans="2:35" ht="15">
      <c r="B12" s="560"/>
      <c r="C12" s="563"/>
      <c r="D12" s="615"/>
      <c r="E12" s="629" t="s">
        <v>17</v>
      </c>
      <c r="F12" s="630" t="s">
        <v>18</v>
      </c>
      <c r="G12" s="631" t="s">
        <v>19</v>
      </c>
      <c r="H12" s="633" t="s">
        <v>20</v>
      </c>
      <c r="I12" s="661" t="s">
        <v>21</v>
      </c>
      <c r="J12" s="663" t="s">
        <v>22</v>
      </c>
      <c r="K12" s="665" t="s">
        <v>23</v>
      </c>
      <c r="L12" s="667" t="s">
        <v>24</v>
      </c>
      <c r="M12" s="668"/>
      <c r="N12" s="668"/>
      <c r="O12" s="669"/>
      <c r="P12" s="670" t="s">
        <v>25</v>
      </c>
      <c r="Q12" s="609" t="s">
        <v>26</v>
      </c>
      <c r="R12" s="672" t="s">
        <v>27</v>
      </c>
      <c r="S12" s="609" t="s">
        <v>28</v>
      </c>
      <c r="T12" s="607" t="s">
        <v>29</v>
      </c>
      <c r="U12" s="607" t="s">
        <v>30</v>
      </c>
      <c r="V12" s="674" t="s">
        <v>31</v>
      </c>
      <c r="W12" s="609" t="s">
        <v>28</v>
      </c>
      <c r="X12" s="607" t="s">
        <v>29</v>
      </c>
      <c r="Y12" s="607" t="s">
        <v>30</v>
      </c>
      <c r="Z12" s="674" t="s">
        <v>31</v>
      </c>
      <c r="AA12" s="609" t="s">
        <v>28</v>
      </c>
      <c r="AB12" s="607" t="s">
        <v>29</v>
      </c>
      <c r="AC12" s="607" t="s">
        <v>30</v>
      </c>
      <c r="AD12" s="674" t="s">
        <v>31</v>
      </c>
      <c r="AE12" s="609" t="s">
        <v>28</v>
      </c>
      <c r="AF12" s="607" t="s">
        <v>29</v>
      </c>
      <c r="AG12" s="607" t="s">
        <v>30</v>
      </c>
      <c r="AH12" s="670" t="s">
        <v>31</v>
      </c>
      <c r="AI12" s="598"/>
    </row>
    <row r="13" spans="2:35" ht="120.75">
      <c r="B13" s="561"/>
      <c r="C13" s="564"/>
      <c r="D13" s="616"/>
      <c r="E13" s="629"/>
      <c r="F13" s="630"/>
      <c r="G13" s="632"/>
      <c r="H13" s="634"/>
      <c r="I13" s="662"/>
      <c r="J13" s="664"/>
      <c r="K13" s="666"/>
      <c r="L13" s="22" t="s">
        <v>32</v>
      </c>
      <c r="M13" s="22" t="s">
        <v>33</v>
      </c>
      <c r="N13" s="22" t="s">
        <v>34</v>
      </c>
      <c r="O13" s="22" t="s">
        <v>35</v>
      </c>
      <c r="P13" s="671"/>
      <c r="Q13" s="610"/>
      <c r="R13" s="673"/>
      <c r="S13" s="610"/>
      <c r="T13" s="608"/>
      <c r="U13" s="608"/>
      <c r="V13" s="675"/>
      <c r="W13" s="610"/>
      <c r="X13" s="608"/>
      <c r="Y13" s="608"/>
      <c r="Z13" s="675"/>
      <c r="AA13" s="610"/>
      <c r="AB13" s="608"/>
      <c r="AC13" s="608"/>
      <c r="AD13" s="675"/>
      <c r="AE13" s="610"/>
      <c r="AF13" s="608"/>
      <c r="AG13" s="608"/>
      <c r="AH13" s="671"/>
      <c r="AI13" s="599"/>
    </row>
    <row r="14" spans="2:35" ht="15.75" thickBot="1">
      <c r="B14" s="23">
        <v>1</v>
      </c>
      <c r="C14" s="23">
        <v>2</v>
      </c>
      <c r="D14" s="23">
        <v>3</v>
      </c>
      <c r="E14" s="24">
        <v>4</v>
      </c>
      <c r="F14" s="25">
        <v>5</v>
      </c>
      <c r="G14" s="24">
        <v>6</v>
      </c>
      <c r="H14" s="25">
        <v>7</v>
      </c>
      <c r="I14" s="26">
        <v>8</v>
      </c>
      <c r="J14" s="27">
        <v>9</v>
      </c>
      <c r="K14" s="24">
        <v>10</v>
      </c>
      <c r="L14" s="28">
        <v>11</v>
      </c>
      <c r="M14" s="28">
        <v>12</v>
      </c>
      <c r="N14" s="28">
        <v>13</v>
      </c>
      <c r="O14" s="28">
        <v>14</v>
      </c>
      <c r="P14" s="25">
        <v>15</v>
      </c>
      <c r="Q14" s="24">
        <v>16</v>
      </c>
      <c r="R14" s="25">
        <v>17</v>
      </c>
      <c r="S14" s="24">
        <v>18</v>
      </c>
      <c r="T14" s="29">
        <v>19</v>
      </c>
      <c r="U14" s="28">
        <v>20</v>
      </c>
      <c r="V14" s="25">
        <v>21</v>
      </c>
      <c r="W14" s="30">
        <v>22</v>
      </c>
      <c r="X14" s="28">
        <v>23</v>
      </c>
      <c r="Y14" s="29">
        <v>24</v>
      </c>
      <c r="Z14" s="31">
        <v>25</v>
      </c>
      <c r="AA14" s="24">
        <v>26</v>
      </c>
      <c r="AB14" s="29">
        <v>27</v>
      </c>
      <c r="AC14" s="28">
        <v>28</v>
      </c>
      <c r="AD14" s="25">
        <v>29</v>
      </c>
      <c r="AE14" s="32">
        <v>30</v>
      </c>
      <c r="AF14" s="28">
        <v>31</v>
      </c>
      <c r="AG14" s="29">
        <v>32</v>
      </c>
      <c r="AH14" s="27">
        <v>33</v>
      </c>
      <c r="AI14" s="33">
        <v>34</v>
      </c>
    </row>
    <row r="15" spans="2:35" ht="18">
      <c r="B15" s="34"/>
      <c r="C15" s="575" t="s">
        <v>36</v>
      </c>
      <c r="D15" s="556"/>
      <c r="E15" s="556"/>
      <c r="F15" s="556"/>
      <c r="G15" s="556"/>
      <c r="H15" s="556"/>
      <c r="I15" s="35"/>
      <c r="J15" s="36"/>
      <c r="K15" s="36"/>
      <c r="L15" s="37"/>
      <c r="M15" s="37"/>
      <c r="N15" s="37"/>
      <c r="O15" s="37"/>
      <c r="P15" s="35"/>
      <c r="Q15" s="35"/>
      <c r="R15" s="35"/>
      <c r="S15" s="36"/>
      <c r="T15" s="37"/>
      <c r="U15" s="35"/>
      <c r="V15" s="35"/>
      <c r="W15" s="35"/>
      <c r="X15" s="35"/>
      <c r="Y15" s="35"/>
      <c r="Z15" s="35"/>
      <c r="AA15" s="36"/>
      <c r="AB15" s="37"/>
      <c r="AC15" s="35"/>
      <c r="AD15" s="35"/>
      <c r="AE15" s="35"/>
      <c r="AF15" s="35"/>
      <c r="AG15" s="35"/>
      <c r="AH15" s="38"/>
      <c r="AI15" s="39"/>
    </row>
    <row r="16" spans="2:35" ht="18" thickBot="1">
      <c r="B16" s="40"/>
      <c r="C16" s="41" t="s">
        <v>37</v>
      </c>
      <c r="D16" s="42"/>
      <c r="E16" s="43"/>
      <c r="F16" s="38"/>
      <c r="G16" s="38"/>
      <c r="H16" s="38"/>
      <c r="I16" s="44"/>
      <c r="J16" s="44"/>
      <c r="K16" s="44"/>
      <c r="L16" s="44"/>
      <c r="M16" s="44"/>
      <c r="N16" s="44"/>
      <c r="O16" s="44"/>
      <c r="P16" s="44"/>
      <c r="Q16" s="45"/>
      <c r="R16" s="46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8"/>
      <c r="AH16" s="44"/>
      <c r="AI16" s="49"/>
    </row>
    <row r="17" spans="2:35" ht="18">
      <c r="B17" s="398">
        <v>1</v>
      </c>
      <c r="C17" s="382" t="s">
        <v>38</v>
      </c>
      <c r="D17" s="50" t="s">
        <v>39</v>
      </c>
      <c r="E17" s="51">
        <v>108</v>
      </c>
      <c r="F17" s="52">
        <v>108</v>
      </c>
      <c r="G17" s="53">
        <f>F17/54</f>
        <v>2</v>
      </c>
      <c r="H17" s="54">
        <f>F17/36</f>
        <v>3</v>
      </c>
      <c r="I17" s="55" t="s">
        <v>44</v>
      </c>
      <c r="J17" s="56"/>
      <c r="K17" s="57">
        <f>SUM(M17:P17)</f>
        <v>32</v>
      </c>
      <c r="L17" s="58">
        <f>M17+O17+N17</f>
        <v>28</v>
      </c>
      <c r="M17" s="58">
        <f aca="true" t="shared" si="0" ref="M17:O19">S17*$S$11+W17*$W$11+AA17*$AA$11+AE17*$AE$11</f>
        <v>21</v>
      </c>
      <c r="N17" s="58">
        <f t="shared" si="0"/>
        <v>0</v>
      </c>
      <c r="O17" s="58">
        <f t="shared" si="0"/>
        <v>7</v>
      </c>
      <c r="P17" s="52">
        <f>(V17+Z17+AD17+AH17)*$V$11</f>
        <v>4</v>
      </c>
      <c r="Q17" s="57">
        <f>F17-K17</f>
        <v>76</v>
      </c>
      <c r="R17" s="59">
        <f>Q17/F17</f>
        <v>0.7037037037037037</v>
      </c>
      <c r="S17" s="55">
        <v>3</v>
      </c>
      <c r="T17" s="60"/>
      <c r="U17" s="60">
        <v>1</v>
      </c>
      <c r="V17" s="61">
        <f>SUM(S17:U17)</f>
        <v>4</v>
      </c>
      <c r="W17" s="55"/>
      <c r="X17" s="60"/>
      <c r="Y17" s="60"/>
      <c r="Z17" s="61"/>
      <c r="AA17" s="55"/>
      <c r="AB17" s="60"/>
      <c r="AC17" s="60"/>
      <c r="AD17" s="62"/>
      <c r="AE17" s="63"/>
      <c r="AF17" s="64"/>
      <c r="AG17" s="65"/>
      <c r="AH17" s="62"/>
      <c r="AI17" s="66">
        <v>2</v>
      </c>
    </row>
    <row r="18" spans="2:35" ht="18">
      <c r="B18" s="399">
        <v>2</v>
      </c>
      <c r="C18" s="383" t="s">
        <v>40</v>
      </c>
      <c r="D18" s="67" t="s">
        <v>41</v>
      </c>
      <c r="E18" s="68">
        <v>180</v>
      </c>
      <c r="F18" s="69">
        <v>180</v>
      </c>
      <c r="G18" s="355">
        <f>F18/54</f>
        <v>3.3333333333333335</v>
      </c>
      <c r="H18" s="70">
        <f>F18/36</f>
        <v>5</v>
      </c>
      <c r="I18" s="140" t="s">
        <v>51</v>
      </c>
      <c r="J18" s="72" t="s">
        <v>44</v>
      </c>
      <c r="K18" s="73">
        <f>SUM(M18:P18)</f>
        <v>96</v>
      </c>
      <c r="L18" s="74">
        <f>'[1]Лист1'!M20+'[1]Лист1'!O20+'[1]Лист1'!N20</f>
        <v>24</v>
      </c>
      <c r="M18" s="74">
        <f t="shared" si="0"/>
        <v>0</v>
      </c>
      <c r="N18" s="74">
        <f t="shared" si="0"/>
        <v>0</v>
      </c>
      <c r="O18" s="74">
        <f>U18*$S$11+Y18*$W$11+AC18*$AA$11+AG18*$AE$11</f>
        <v>84</v>
      </c>
      <c r="P18" s="75">
        <f>(V18+Z18+AD18+AH18)*$V$11</f>
        <v>12</v>
      </c>
      <c r="Q18" s="71">
        <f>F18-K18</f>
        <v>84</v>
      </c>
      <c r="R18" s="76">
        <f>Q18/F18</f>
        <v>0.4666666666666667</v>
      </c>
      <c r="S18" s="71"/>
      <c r="T18" s="77"/>
      <c r="U18" s="77">
        <v>3</v>
      </c>
      <c r="V18" s="69">
        <f>SUM(S18:U18)</f>
        <v>3</v>
      </c>
      <c r="W18" s="71"/>
      <c r="X18" s="77"/>
      <c r="Y18" s="77">
        <v>3</v>
      </c>
      <c r="Z18" s="69">
        <f>SUM(W18:Y18)</f>
        <v>3</v>
      </c>
      <c r="AA18" s="71"/>
      <c r="AB18" s="77"/>
      <c r="AC18" s="77">
        <v>3</v>
      </c>
      <c r="AD18" s="69">
        <f>SUM(AA18:AC18)</f>
        <v>3</v>
      </c>
      <c r="AE18" s="71"/>
      <c r="AF18" s="77"/>
      <c r="AG18" s="77">
        <v>3</v>
      </c>
      <c r="AH18" s="69">
        <f>SUM(AE18:AG18)</f>
        <v>3</v>
      </c>
      <c r="AI18" s="78">
        <v>4</v>
      </c>
    </row>
    <row r="19" spans="2:35" ht="36" thickBot="1">
      <c r="B19" s="400">
        <v>3</v>
      </c>
      <c r="C19" s="362" t="s">
        <v>43</v>
      </c>
      <c r="D19" s="213" t="s">
        <v>39</v>
      </c>
      <c r="E19" s="82">
        <v>108</v>
      </c>
      <c r="F19" s="83">
        <v>108</v>
      </c>
      <c r="G19" s="84">
        <f>F19/54</f>
        <v>2</v>
      </c>
      <c r="H19" s="85">
        <f>F19/36</f>
        <v>3</v>
      </c>
      <c r="I19" s="86" t="s">
        <v>97</v>
      </c>
      <c r="J19" s="87"/>
      <c r="K19" s="7">
        <f>SUM(M19:P19)</f>
        <v>32</v>
      </c>
      <c r="L19" s="8">
        <f>M19+O19+N19</f>
        <v>28</v>
      </c>
      <c r="M19" s="8">
        <f t="shared" si="0"/>
        <v>0</v>
      </c>
      <c r="N19" s="8">
        <f t="shared" si="0"/>
        <v>0</v>
      </c>
      <c r="O19" s="8">
        <f>U19*$S$11+Y19*$W$11+AC19*$AA$11+AG19*$AE$11</f>
        <v>28</v>
      </c>
      <c r="P19" s="9">
        <f>(V19+Z19+AD19+AH19)*$V$11</f>
        <v>4</v>
      </c>
      <c r="Q19" s="7">
        <f>F19-K19</f>
        <v>76</v>
      </c>
      <c r="R19" s="10">
        <f>Q19/F19</f>
        <v>0.7037037037037037</v>
      </c>
      <c r="S19" s="377"/>
      <c r="T19" s="147"/>
      <c r="U19" s="88">
        <v>4</v>
      </c>
      <c r="V19" s="83">
        <v>4</v>
      </c>
      <c r="W19" s="86"/>
      <c r="X19" s="88"/>
      <c r="Y19" s="88"/>
      <c r="Z19" s="83"/>
      <c r="AA19" s="86"/>
      <c r="AB19" s="88"/>
      <c r="AC19" s="88"/>
      <c r="AD19" s="148"/>
      <c r="AE19" s="377"/>
      <c r="AF19" s="147"/>
      <c r="AG19" s="88"/>
      <c r="AH19" s="148"/>
      <c r="AI19" s="89">
        <v>1</v>
      </c>
    </row>
    <row r="20" spans="2:35" ht="18">
      <c r="B20" s="90"/>
      <c r="C20" s="91"/>
      <c r="D20" s="92" t="s">
        <v>47</v>
      </c>
      <c r="E20" s="93"/>
      <c r="F20" s="94">
        <f>SUM(F17:F19)</f>
        <v>396</v>
      </c>
      <c r="G20" s="97">
        <f>F20/54</f>
        <v>7.333333333333333</v>
      </c>
      <c r="H20" s="95">
        <f>F20/36</f>
        <v>11</v>
      </c>
      <c r="I20" s="96"/>
      <c r="J20" s="94"/>
      <c r="K20" s="94">
        <f>SUM(SUM(K17:K19))</f>
        <v>160</v>
      </c>
      <c r="L20" s="94">
        <f>SUM(SUM(L17:L19))</f>
        <v>80</v>
      </c>
      <c r="M20" s="94">
        <f>SUM(SUM(M17:M19))</f>
        <v>21</v>
      </c>
      <c r="N20" s="94"/>
      <c r="O20" s="94">
        <f>SUM(SUM(O19:O19))</f>
        <v>28</v>
      </c>
      <c r="P20" s="94">
        <f>SUM(SUM(P19:P19))</f>
        <v>4</v>
      </c>
      <c r="Q20" s="94">
        <f>SUM(Q17:Q19)</f>
        <v>236</v>
      </c>
      <c r="R20" s="97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4"/>
      <c r="AI20" s="99"/>
    </row>
    <row r="21" spans="2:35" ht="24" thickBot="1">
      <c r="B21" s="90"/>
      <c r="C21" s="41" t="s">
        <v>48</v>
      </c>
      <c r="D21" s="41"/>
      <c r="E21" s="100"/>
      <c r="F21" s="101"/>
      <c r="G21" s="101"/>
      <c r="H21" s="102"/>
      <c r="I21" s="101"/>
      <c r="J21" s="101"/>
      <c r="K21" s="101"/>
      <c r="L21" s="101"/>
      <c r="M21" s="101"/>
      <c r="N21" s="101"/>
      <c r="O21" s="101"/>
      <c r="P21" s="101"/>
      <c r="Q21" s="101"/>
      <c r="R21" s="103"/>
      <c r="S21" s="104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1"/>
      <c r="AI21" s="106"/>
    </row>
    <row r="22" spans="2:35" ht="18">
      <c r="B22" s="107">
        <v>1</v>
      </c>
      <c r="C22" s="108" t="s">
        <v>49</v>
      </c>
      <c r="D22" s="109" t="s">
        <v>50</v>
      </c>
      <c r="E22" s="57">
        <v>540</v>
      </c>
      <c r="F22" s="61">
        <v>270</v>
      </c>
      <c r="G22" s="53">
        <f aca="true" t="shared" si="1" ref="G22:G29">F22/54</f>
        <v>5</v>
      </c>
      <c r="H22" s="54">
        <f aca="true" t="shared" si="2" ref="H22:H29">F22/36</f>
        <v>7.5</v>
      </c>
      <c r="I22" s="110" t="s">
        <v>51</v>
      </c>
      <c r="J22" s="52" t="s">
        <v>44</v>
      </c>
      <c r="K22" s="57">
        <f aca="true" t="shared" si="3" ref="K22:K28">SUM(M22:P22)</f>
        <v>128</v>
      </c>
      <c r="L22" s="58">
        <f aca="true" t="shared" si="4" ref="L22:L28">M22+O22+N22</f>
        <v>112</v>
      </c>
      <c r="M22" s="58">
        <f aca="true" t="shared" si="5" ref="M22:O28">S22*$S$11+W22*$W$11+AA22*$AA$11+AE22*$AE$11</f>
        <v>56</v>
      </c>
      <c r="N22" s="58">
        <f t="shared" si="5"/>
        <v>0</v>
      </c>
      <c r="O22" s="58">
        <f t="shared" si="5"/>
        <v>56</v>
      </c>
      <c r="P22" s="52">
        <f aca="true" t="shared" si="6" ref="P22:P28">(V22+Z22+AD22+AH22)*$V$11</f>
        <v>16</v>
      </c>
      <c r="Q22" s="57">
        <f aca="true" t="shared" si="7" ref="Q22:Q28">F22-K22</f>
        <v>142</v>
      </c>
      <c r="R22" s="59">
        <f aca="true" t="shared" si="8" ref="R22:R27">Q22/F22</f>
        <v>0.5259259259259259</v>
      </c>
      <c r="S22" s="55">
        <v>2</v>
      </c>
      <c r="T22" s="60"/>
      <c r="U22" s="60">
        <v>2</v>
      </c>
      <c r="V22" s="111">
        <f>SUM(S22:U22)</f>
        <v>4</v>
      </c>
      <c r="W22" s="55">
        <v>2</v>
      </c>
      <c r="X22" s="60"/>
      <c r="Y22" s="60">
        <v>2</v>
      </c>
      <c r="Z22" s="61">
        <f>SUM(W22:Y22)</f>
        <v>4</v>
      </c>
      <c r="AA22" s="55">
        <v>2</v>
      </c>
      <c r="AB22" s="60"/>
      <c r="AC22" s="60">
        <v>2</v>
      </c>
      <c r="AD22" s="61">
        <v>4</v>
      </c>
      <c r="AE22" s="112">
        <v>2</v>
      </c>
      <c r="AF22" s="60"/>
      <c r="AG22" s="60">
        <v>2</v>
      </c>
      <c r="AH22" s="72">
        <f>SUM(AE22:AG22)</f>
        <v>4</v>
      </c>
      <c r="AI22" s="113">
        <v>8</v>
      </c>
    </row>
    <row r="23" spans="2:35" ht="18">
      <c r="B23" s="114">
        <v>2</v>
      </c>
      <c r="C23" s="115" t="s">
        <v>52</v>
      </c>
      <c r="D23" s="116" t="s">
        <v>53</v>
      </c>
      <c r="E23" s="117">
        <v>126</v>
      </c>
      <c r="F23" s="69">
        <v>126</v>
      </c>
      <c r="G23" s="355">
        <f t="shared" si="1"/>
        <v>2.3333333333333335</v>
      </c>
      <c r="H23" s="70">
        <f t="shared" si="2"/>
        <v>3.5</v>
      </c>
      <c r="I23" s="71"/>
      <c r="J23" s="118" t="s">
        <v>51</v>
      </c>
      <c r="K23" s="73">
        <f t="shared" si="3"/>
        <v>48</v>
      </c>
      <c r="L23" s="74">
        <f t="shared" si="4"/>
        <v>42</v>
      </c>
      <c r="M23" s="74">
        <f t="shared" si="5"/>
        <v>28</v>
      </c>
      <c r="N23" s="74">
        <f t="shared" si="5"/>
        <v>14</v>
      </c>
      <c r="O23" s="74">
        <f t="shared" si="5"/>
        <v>0</v>
      </c>
      <c r="P23" s="75">
        <f t="shared" si="6"/>
        <v>6</v>
      </c>
      <c r="Q23" s="73">
        <f t="shared" si="7"/>
        <v>78</v>
      </c>
      <c r="R23" s="76">
        <f t="shared" si="8"/>
        <v>0.6190476190476191</v>
      </c>
      <c r="S23" s="71"/>
      <c r="T23" s="77"/>
      <c r="U23" s="77"/>
      <c r="V23" s="72"/>
      <c r="W23" s="71"/>
      <c r="X23" s="77"/>
      <c r="Y23" s="77"/>
      <c r="Z23" s="69"/>
      <c r="AA23" s="71">
        <v>2</v>
      </c>
      <c r="AB23" s="77">
        <v>1</v>
      </c>
      <c r="AC23" s="77"/>
      <c r="AD23" s="72">
        <f>SUM(AA23:AC23)</f>
        <v>3</v>
      </c>
      <c r="AE23" s="71">
        <v>2</v>
      </c>
      <c r="AF23" s="77">
        <v>1</v>
      </c>
      <c r="AG23" s="77"/>
      <c r="AH23" s="72">
        <f>SUM(AE23:AG23)</f>
        <v>3</v>
      </c>
      <c r="AI23" s="120">
        <v>4</v>
      </c>
    </row>
    <row r="24" spans="2:35" ht="18">
      <c r="B24" s="121">
        <v>3</v>
      </c>
      <c r="C24" s="122" t="s">
        <v>54</v>
      </c>
      <c r="D24" s="123" t="s">
        <v>55</v>
      </c>
      <c r="E24" s="73">
        <v>378</v>
      </c>
      <c r="F24" s="69">
        <v>126</v>
      </c>
      <c r="G24" s="355">
        <f t="shared" si="1"/>
        <v>2.3333333333333335</v>
      </c>
      <c r="H24" s="70">
        <f t="shared" si="2"/>
        <v>3.5</v>
      </c>
      <c r="I24" s="140" t="s">
        <v>51</v>
      </c>
      <c r="J24" s="69"/>
      <c r="K24" s="73">
        <f t="shared" si="3"/>
        <v>64</v>
      </c>
      <c r="L24" s="74">
        <f t="shared" si="4"/>
        <v>56</v>
      </c>
      <c r="M24" s="74">
        <f t="shared" si="5"/>
        <v>28</v>
      </c>
      <c r="N24" s="74">
        <f t="shared" si="5"/>
        <v>28</v>
      </c>
      <c r="O24" s="74">
        <f t="shared" si="5"/>
        <v>0</v>
      </c>
      <c r="P24" s="75">
        <f t="shared" si="6"/>
        <v>8</v>
      </c>
      <c r="Q24" s="73">
        <f t="shared" si="7"/>
        <v>62</v>
      </c>
      <c r="R24" s="76">
        <f t="shared" si="8"/>
        <v>0.49206349206349204</v>
      </c>
      <c r="S24" s="71"/>
      <c r="T24" s="77"/>
      <c r="U24" s="77"/>
      <c r="V24" s="72"/>
      <c r="W24" s="71"/>
      <c r="X24" s="77"/>
      <c r="Y24" s="77"/>
      <c r="Z24" s="69"/>
      <c r="AA24" s="71">
        <v>2</v>
      </c>
      <c r="AB24" s="77">
        <v>2</v>
      </c>
      <c r="AC24" s="77"/>
      <c r="AD24" s="69">
        <v>4</v>
      </c>
      <c r="AE24" s="119">
        <v>2</v>
      </c>
      <c r="AF24" s="77">
        <v>2</v>
      </c>
      <c r="AG24" s="77"/>
      <c r="AH24" s="72">
        <f>SUM(AE24:AG24)</f>
        <v>4</v>
      </c>
      <c r="AI24" s="124">
        <v>4</v>
      </c>
    </row>
    <row r="25" spans="2:35" ht="18">
      <c r="B25" s="121">
        <v>4</v>
      </c>
      <c r="C25" s="125" t="s">
        <v>56</v>
      </c>
      <c r="D25" s="123" t="s">
        <v>57</v>
      </c>
      <c r="E25" s="73">
        <v>162</v>
      </c>
      <c r="F25" s="69">
        <v>162</v>
      </c>
      <c r="G25" s="68">
        <f t="shared" si="1"/>
        <v>3</v>
      </c>
      <c r="H25" s="70">
        <f t="shared" si="2"/>
        <v>4.5</v>
      </c>
      <c r="I25" s="71" t="s">
        <v>44</v>
      </c>
      <c r="J25" s="69"/>
      <c r="K25" s="73">
        <f t="shared" si="3"/>
        <v>56</v>
      </c>
      <c r="L25" s="74">
        <f t="shared" si="4"/>
        <v>49</v>
      </c>
      <c r="M25" s="74">
        <f t="shared" si="5"/>
        <v>28</v>
      </c>
      <c r="N25" s="74">
        <f t="shared" si="5"/>
        <v>21</v>
      </c>
      <c r="O25" s="74">
        <f t="shared" si="5"/>
        <v>0</v>
      </c>
      <c r="P25" s="75">
        <f t="shared" si="6"/>
        <v>7</v>
      </c>
      <c r="Q25" s="73">
        <f t="shared" si="7"/>
        <v>106</v>
      </c>
      <c r="R25" s="76">
        <f t="shared" si="8"/>
        <v>0.654320987654321</v>
      </c>
      <c r="S25" s="71">
        <v>2</v>
      </c>
      <c r="T25" s="77">
        <v>2</v>
      </c>
      <c r="U25" s="77"/>
      <c r="V25" s="72">
        <f>SUM(S25:U25)</f>
        <v>4</v>
      </c>
      <c r="W25" s="71">
        <v>2</v>
      </c>
      <c r="X25" s="77">
        <v>1</v>
      </c>
      <c r="Y25" s="77"/>
      <c r="Z25" s="69">
        <f>SUM(W25:Y25)</f>
        <v>3</v>
      </c>
      <c r="AA25" s="71"/>
      <c r="AB25" s="77"/>
      <c r="AC25" s="77"/>
      <c r="AD25" s="69"/>
      <c r="AE25" s="119"/>
      <c r="AF25" s="77"/>
      <c r="AG25" s="77"/>
      <c r="AH25" s="72"/>
      <c r="AI25" s="124">
        <v>4</v>
      </c>
    </row>
    <row r="26" spans="2:35" ht="18">
      <c r="B26" s="126">
        <v>5</v>
      </c>
      <c r="C26" s="127" t="s">
        <v>58</v>
      </c>
      <c r="D26" s="128" t="s">
        <v>59</v>
      </c>
      <c r="E26" s="129">
        <v>108</v>
      </c>
      <c r="F26" s="130">
        <v>108</v>
      </c>
      <c r="G26" s="131">
        <f t="shared" si="1"/>
        <v>2</v>
      </c>
      <c r="H26" s="132">
        <f t="shared" si="2"/>
        <v>3</v>
      </c>
      <c r="I26" s="133" t="s">
        <v>44</v>
      </c>
      <c r="J26" s="130"/>
      <c r="K26" s="73">
        <f t="shared" si="3"/>
        <v>40</v>
      </c>
      <c r="L26" s="74">
        <f t="shared" si="4"/>
        <v>35</v>
      </c>
      <c r="M26" s="74">
        <f t="shared" si="5"/>
        <v>21</v>
      </c>
      <c r="N26" s="74">
        <f t="shared" si="5"/>
        <v>14</v>
      </c>
      <c r="O26" s="74">
        <f t="shared" si="5"/>
        <v>0</v>
      </c>
      <c r="P26" s="75">
        <f t="shared" si="6"/>
        <v>5</v>
      </c>
      <c r="Q26" s="73">
        <f t="shared" si="7"/>
        <v>68</v>
      </c>
      <c r="R26" s="76">
        <f t="shared" si="8"/>
        <v>0.6296296296296297</v>
      </c>
      <c r="S26" s="133"/>
      <c r="T26" s="134"/>
      <c r="U26" s="134"/>
      <c r="V26" s="135"/>
      <c r="W26" s="133">
        <v>3</v>
      </c>
      <c r="X26" s="134">
        <v>2</v>
      </c>
      <c r="Y26" s="134"/>
      <c r="Z26" s="69">
        <f>SUM(W26:Y26)</f>
        <v>5</v>
      </c>
      <c r="AA26" s="71"/>
      <c r="AB26" s="77"/>
      <c r="AC26" s="77"/>
      <c r="AD26" s="69"/>
      <c r="AE26" s="136"/>
      <c r="AF26" s="134"/>
      <c r="AG26" s="134"/>
      <c r="AH26" s="72"/>
      <c r="AI26" s="137">
        <v>4</v>
      </c>
    </row>
    <row r="27" spans="2:35" ht="18" thickBot="1">
      <c r="B27" s="138">
        <v>6</v>
      </c>
      <c r="C27" s="139" t="s">
        <v>60</v>
      </c>
      <c r="D27" s="123" t="s">
        <v>57</v>
      </c>
      <c r="E27" s="73">
        <v>144</v>
      </c>
      <c r="F27" s="75">
        <v>144</v>
      </c>
      <c r="G27" s="360">
        <f t="shared" si="1"/>
        <v>2.6666666666666665</v>
      </c>
      <c r="H27" s="70">
        <f t="shared" si="2"/>
        <v>4</v>
      </c>
      <c r="I27" s="140" t="s">
        <v>51</v>
      </c>
      <c r="J27" s="141"/>
      <c r="K27" s="73">
        <f t="shared" si="3"/>
        <v>56</v>
      </c>
      <c r="L27" s="74">
        <f t="shared" si="4"/>
        <v>49</v>
      </c>
      <c r="M27" s="74">
        <f t="shared" si="5"/>
        <v>28</v>
      </c>
      <c r="N27" s="74">
        <f>T27*$S$11+X27*$W$11+AB27*$AA$11+AF27*$AE$11</f>
        <v>21</v>
      </c>
      <c r="O27" s="74">
        <f t="shared" si="5"/>
        <v>0</v>
      </c>
      <c r="P27" s="75">
        <f t="shared" si="6"/>
        <v>7</v>
      </c>
      <c r="Q27" s="73">
        <f t="shared" si="7"/>
        <v>88</v>
      </c>
      <c r="R27" s="76">
        <f t="shared" si="8"/>
        <v>0.6111111111111112</v>
      </c>
      <c r="S27" s="142"/>
      <c r="T27" s="80"/>
      <c r="U27" s="80"/>
      <c r="V27" s="72"/>
      <c r="W27" s="142"/>
      <c r="X27" s="80"/>
      <c r="Y27" s="80"/>
      <c r="Z27" s="81"/>
      <c r="AA27" s="142">
        <v>2</v>
      </c>
      <c r="AB27" s="80">
        <v>1</v>
      </c>
      <c r="AC27" s="80"/>
      <c r="AD27" s="81">
        <v>3</v>
      </c>
      <c r="AE27" s="144">
        <v>2</v>
      </c>
      <c r="AF27" s="80">
        <v>2</v>
      </c>
      <c r="AG27" s="80"/>
      <c r="AH27" s="72">
        <f>SUM(AE27:AG27)</f>
        <v>4</v>
      </c>
      <c r="AI27" s="124">
        <v>4</v>
      </c>
    </row>
    <row r="28" spans="2:35" ht="18" thickBot="1">
      <c r="B28" s="145">
        <v>7</v>
      </c>
      <c r="C28" s="1" t="s">
        <v>61</v>
      </c>
      <c r="D28" s="2" t="s">
        <v>62</v>
      </c>
      <c r="E28" s="3">
        <v>72</v>
      </c>
      <c r="F28" s="4">
        <v>72</v>
      </c>
      <c r="G28" s="361">
        <f t="shared" si="1"/>
        <v>1.3333333333333333</v>
      </c>
      <c r="H28" s="5">
        <f t="shared" si="2"/>
        <v>2</v>
      </c>
      <c r="I28" s="6"/>
      <c r="J28" s="4" t="s">
        <v>44</v>
      </c>
      <c r="K28" s="7">
        <f t="shared" si="3"/>
        <v>24</v>
      </c>
      <c r="L28" s="8">
        <f t="shared" si="4"/>
        <v>21</v>
      </c>
      <c r="M28" s="8">
        <f t="shared" si="5"/>
        <v>14</v>
      </c>
      <c r="N28" s="8">
        <f t="shared" si="5"/>
        <v>0</v>
      </c>
      <c r="O28" s="8">
        <f t="shared" si="5"/>
        <v>7</v>
      </c>
      <c r="P28" s="9">
        <f t="shared" si="6"/>
        <v>3</v>
      </c>
      <c r="Q28" s="7">
        <f t="shared" si="7"/>
        <v>48</v>
      </c>
      <c r="R28" s="10">
        <f>Q28/F28</f>
        <v>0.6666666666666666</v>
      </c>
      <c r="S28" s="6"/>
      <c r="T28" s="12"/>
      <c r="U28" s="12"/>
      <c r="V28" s="13"/>
      <c r="W28" s="6">
        <v>2</v>
      </c>
      <c r="X28" s="12"/>
      <c r="Y28" s="12">
        <v>1</v>
      </c>
      <c r="Z28" s="83">
        <f>SUM(W28:Y28)</f>
        <v>3</v>
      </c>
      <c r="AA28" s="146"/>
      <c r="AB28" s="147"/>
      <c r="AC28" s="147"/>
      <c r="AD28" s="148"/>
      <c r="AE28" s="11"/>
      <c r="AF28" s="12"/>
      <c r="AG28" s="12"/>
      <c r="AH28" s="87"/>
      <c r="AI28" s="149">
        <v>2</v>
      </c>
    </row>
    <row r="29" spans="2:35" ht="18">
      <c r="B29" s="90"/>
      <c r="C29" s="91"/>
      <c r="D29" s="92" t="s">
        <v>47</v>
      </c>
      <c r="E29" s="93"/>
      <c r="F29" s="94">
        <f>SUM(F22:F28)</f>
        <v>1008</v>
      </c>
      <c r="G29" s="231">
        <f t="shared" si="1"/>
        <v>18.666666666666668</v>
      </c>
      <c r="H29" s="95">
        <f t="shared" si="2"/>
        <v>28</v>
      </c>
      <c r="I29" s="95"/>
      <c r="J29" s="95"/>
      <c r="K29" s="95">
        <f aca="true" t="shared" si="9" ref="K29:Q29">SUM(K22:K28)</f>
        <v>416</v>
      </c>
      <c r="L29" s="95">
        <f t="shared" si="9"/>
        <v>364</v>
      </c>
      <c r="M29" s="95">
        <f t="shared" si="9"/>
        <v>203</v>
      </c>
      <c r="N29" s="95">
        <f t="shared" si="9"/>
        <v>98</v>
      </c>
      <c r="O29" s="95">
        <f t="shared" si="9"/>
        <v>63</v>
      </c>
      <c r="P29" s="95">
        <f t="shared" si="9"/>
        <v>52</v>
      </c>
      <c r="Q29" s="95">
        <f t="shared" si="9"/>
        <v>592</v>
      </c>
      <c r="R29" s="97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1"/>
      <c r="AF29" s="151"/>
      <c r="AG29" s="151"/>
      <c r="AH29" s="151"/>
      <c r="AI29" s="152"/>
    </row>
    <row r="30" spans="2:35" ht="18" thickBot="1">
      <c r="B30" s="100"/>
      <c r="C30" s="676" t="s">
        <v>63</v>
      </c>
      <c r="D30" s="677"/>
      <c r="E30" s="677"/>
      <c r="F30" s="677"/>
      <c r="G30" s="677"/>
      <c r="H30" s="677"/>
      <c r="I30" s="677"/>
      <c r="J30" s="677"/>
      <c r="K30" s="35"/>
      <c r="L30" s="35"/>
      <c r="M30" s="35"/>
      <c r="N30" s="35"/>
      <c r="O30" s="35"/>
      <c r="P30" s="35"/>
      <c r="Q30" s="35"/>
      <c r="R30" s="153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5"/>
      <c r="AF30" s="155"/>
      <c r="AG30" s="155"/>
      <c r="AH30" s="48"/>
      <c r="AI30" s="152"/>
    </row>
    <row r="31" spans="2:35" ht="36">
      <c r="B31" s="156">
        <v>1</v>
      </c>
      <c r="C31" s="157" t="s">
        <v>64</v>
      </c>
      <c r="D31" s="158" t="s">
        <v>65</v>
      </c>
      <c r="E31" s="379">
        <v>216</v>
      </c>
      <c r="F31" s="52">
        <f>E31</f>
        <v>216</v>
      </c>
      <c r="G31" s="53">
        <f aca="true" t="shared" si="10" ref="G31:G36">F31/54</f>
        <v>4</v>
      </c>
      <c r="H31" s="54">
        <f aca="true" t="shared" si="11" ref="H31:H36">F31/36</f>
        <v>6</v>
      </c>
      <c r="I31" s="160" t="s">
        <v>44</v>
      </c>
      <c r="J31" s="161" t="s">
        <v>51</v>
      </c>
      <c r="K31" s="57">
        <f>SUM(M31:P31)</f>
        <v>104</v>
      </c>
      <c r="L31" s="58">
        <f>M31+O31+N31</f>
        <v>91</v>
      </c>
      <c r="M31" s="58">
        <f aca="true" t="shared" si="12" ref="M31:O35">S31*$S$11+W31*$W$11+AA31*$AA$11+AE31*$AE$11</f>
        <v>28</v>
      </c>
      <c r="N31" s="58">
        <f t="shared" si="12"/>
        <v>21</v>
      </c>
      <c r="O31" s="58">
        <f t="shared" si="12"/>
        <v>42</v>
      </c>
      <c r="P31" s="52">
        <f>(V31+Z31+AD31+AH31)*$V$11</f>
        <v>13</v>
      </c>
      <c r="Q31" s="57">
        <f>F31-K31</f>
        <v>112</v>
      </c>
      <c r="R31" s="59">
        <f>Q31/F31</f>
        <v>0.5185185185185185</v>
      </c>
      <c r="S31" s="162">
        <v>2</v>
      </c>
      <c r="T31" s="64"/>
      <c r="U31" s="64">
        <v>2</v>
      </c>
      <c r="V31" s="111">
        <f>SUM(S31:U31)</f>
        <v>4</v>
      </c>
      <c r="W31" s="162">
        <v>2</v>
      </c>
      <c r="X31" s="64"/>
      <c r="Y31" s="64">
        <v>2</v>
      </c>
      <c r="Z31" s="111">
        <f>SUM(W31:Y31)</f>
        <v>4</v>
      </c>
      <c r="AA31" s="162"/>
      <c r="AB31" s="64">
        <v>1</v>
      </c>
      <c r="AC31" s="64">
        <v>2</v>
      </c>
      <c r="AD31" s="111">
        <f>SUM(AA31:AC31)</f>
        <v>3</v>
      </c>
      <c r="AE31" s="162"/>
      <c r="AF31" s="64">
        <v>2</v>
      </c>
      <c r="AG31" s="64"/>
      <c r="AH31" s="111">
        <f>SUM(AE31:AG31)</f>
        <v>2</v>
      </c>
      <c r="AI31" s="113">
        <v>7</v>
      </c>
    </row>
    <row r="32" spans="2:35" ht="18">
      <c r="B32" s="163">
        <v>2</v>
      </c>
      <c r="C32" s="380" t="s">
        <v>66</v>
      </c>
      <c r="D32" s="164" t="s">
        <v>67</v>
      </c>
      <c r="E32" s="117">
        <v>54</v>
      </c>
      <c r="F32" s="75">
        <f>E32</f>
        <v>54</v>
      </c>
      <c r="G32" s="357">
        <f t="shared" si="10"/>
        <v>1</v>
      </c>
      <c r="H32" s="70">
        <f t="shared" si="11"/>
        <v>1.5</v>
      </c>
      <c r="I32" s="140"/>
      <c r="J32" s="141" t="s">
        <v>44</v>
      </c>
      <c r="K32" s="73">
        <f>SUM(M32:P32)</f>
        <v>24</v>
      </c>
      <c r="L32" s="74">
        <f>M32+O32+N32</f>
        <v>21</v>
      </c>
      <c r="M32" s="74">
        <f>S32*$S$11+W32*$W$11+AA32*$AA$11+AE32*$AE$11</f>
        <v>14</v>
      </c>
      <c r="N32" s="74">
        <f>T32*$S$11+X32*$W$11+AB32*$AA$11+AF32*$AE$11</f>
        <v>7</v>
      </c>
      <c r="O32" s="74">
        <f>U32*$S$11+Y32*$W$11+AC32*$AA$11+AG32*$AE$11</f>
        <v>0</v>
      </c>
      <c r="P32" s="75">
        <f>(V32+Z32+AD32+AH32)*$V$11</f>
        <v>3</v>
      </c>
      <c r="Q32" s="73">
        <f>F32-K32</f>
        <v>30</v>
      </c>
      <c r="R32" s="76">
        <f>Q32/F32</f>
        <v>0.5555555555555556</v>
      </c>
      <c r="S32" s="142"/>
      <c r="T32" s="80"/>
      <c r="U32" s="80"/>
      <c r="V32" s="81"/>
      <c r="W32" s="142">
        <v>2</v>
      </c>
      <c r="X32" s="80">
        <v>1</v>
      </c>
      <c r="Y32" s="80"/>
      <c r="Z32" s="72">
        <f>SUM(W32:Y32)</f>
        <v>3</v>
      </c>
      <c r="AA32" s="142"/>
      <c r="AB32" s="80"/>
      <c r="AC32" s="80"/>
      <c r="AD32" s="72"/>
      <c r="AE32" s="142"/>
      <c r="AF32" s="80"/>
      <c r="AG32" s="80"/>
      <c r="AH32" s="72"/>
      <c r="AI32" s="124">
        <v>2</v>
      </c>
    </row>
    <row r="33" spans="2:35" ht="18">
      <c r="B33" s="165">
        <v>3</v>
      </c>
      <c r="C33" s="166" t="s">
        <v>68</v>
      </c>
      <c r="D33" s="67" t="s">
        <v>69</v>
      </c>
      <c r="E33" s="129">
        <v>144</v>
      </c>
      <c r="F33" s="75">
        <f>E33</f>
        <v>144</v>
      </c>
      <c r="G33" s="359">
        <f t="shared" si="10"/>
        <v>2.6666666666666665</v>
      </c>
      <c r="H33" s="132">
        <f t="shared" si="11"/>
        <v>4</v>
      </c>
      <c r="I33" s="168"/>
      <c r="J33" s="169" t="s">
        <v>51</v>
      </c>
      <c r="K33" s="167">
        <f>SUM(M33:P33)</f>
        <v>48</v>
      </c>
      <c r="L33" s="170">
        <f>M33+O33+N33</f>
        <v>42</v>
      </c>
      <c r="M33" s="170">
        <f t="shared" si="12"/>
        <v>28</v>
      </c>
      <c r="N33" s="170">
        <f t="shared" si="12"/>
        <v>0</v>
      </c>
      <c r="O33" s="170">
        <f t="shared" si="12"/>
        <v>14</v>
      </c>
      <c r="P33" s="75">
        <f>(V33+Z33+AD33+AH33)*$V$11</f>
        <v>6</v>
      </c>
      <c r="Q33" s="131">
        <f>F33-K33</f>
        <v>96</v>
      </c>
      <c r="R33" s="171">
        <f>Q33/F33</f>
        <v>0.6666666666666666</v>
      </c>
      <c r="S33" s="172"/>
      <c r="T33" s="173"/>
      <c r="U33" s="134"/>
      <c r="V33" s="130"/>
      <c r="W33" s="174"/>
      <c r="X33" s="173"/>
      <c r="Y33" s="134"/>
      <c r="Z33" s="135"/>
      <c r="AA33" s="172">
        <v>2</v>
      </c>
      <c r="AB33" s="173"/>
      <c r="AC33" s="134">
        <v>1</v>
      </c>
      <c r="AD33" s="72">
        <f>SUM(AA33:AC33)</f>
        <v>3</v>
      </c>
      <c r="AE33" s="172">
        <v>2</v>
      </c>
      <c r="AF33" s="173"/>
      <c r="AG33" s="134">
        <v>1</v>
      </c>
      <c r="AH33" s="72">
        <f>SUM(AE33:AG33)</f>
        <v>3</v>
      </c>
      <c r="AI33" s="175"/>
    </row>
    <row r="34" spans="2:35" ht="18">
      <c r="B34" s="176">
        <v>4</v>
      </c>
      <c r="C34" s="177" t="s">
        <v>70</v>
      </c>
      <c r="D34" s="178" t="s">
        <v>59</v>
      </c>
      <c r="E34" s="117">
        <v>126</v>
      </c>
      <c r="F34" s="75">
        <f>E34</f>
        <v>126</v>
      </c>
      <c r="G34" s="68">
        <f>F34/54</f>
        <v>2.3333333333333335</v>
      </c>
      <c r="H34" s="70">
        <f>F34/36</f>
        <v>3.5</v>
      </c>
      <c r="I34" s="167"/>
      <c r="J34" s="169" t="s">
        <v>51</v>
      </c>
      <c r="K34" s="73">
        <f>SUM(M34:P34)</f>
        <v>48</v>
      </c>
      <c r="L34" s="74">
        <f>M34+O34+N34</f>
        <v>42</v>
      </c>
      <c r="M34" s="74">
        <f>S34*$S$11+W34*$W$11+AA34*$AA$11+AE34*$AE$11</f>
        <v>28</v>
      </c>
      <c r="N34" s="74">
        <f>T34*$S$11+X34*$W$11+AB34*$AA$11+AF34*$AE$11</f>
        <v>14</v>
      </c>
      <c r="O34" s="74">
        <f>U34*$S$11+Y34*$W$11+AC34*$AA$11+AG34*$AE$11</f>
        <v>0</v>
      </c>
      <c r="P34" s="75">
        <f>(V34+Z34+AD34+AH34)*$V$11</f>
        <v>6</v>
      </c>
      <c r="Q34" s="73">
        <f>F34-K34</f>
        <v>78</v>
      </c>
      <c r="R34" s="76">
        <f>Q34/F34</f>
        <v>0.6190476190476191</v>
      </c>
      <c r="S34" s="71"/>
      <c r="T34" s="77"/>
      <c r="U34" s="77"/>
      <c r="V34" s="77"/>
      <c r="W34" s="71"/>
      <c r="X34" s="77"/>
      <c r="Y34" s="77"/>
      <c r="Z34" s="72"/>
      <c r="AA34" s="71">
        <v>2</v>
      </c>
      <c r="AB34" s="77">
        <v>1</v>
      </c>
      <c r="AC34" s="77"/>
      <c r="AD34" s="77">
        <v>3</v>
      </c>
      <c r="AE34" s="71">
        <v>2</v>
      </c>
      <c r="AF34" s="77">
        <v>1</v>
      </c>
      <c r="AG34" s="77"/>
      <c r="AH34" s="72">
        <v>3</v>
      </c>
      <c r="AI34" s="124">
        <v>4</v>
      </c>
    </row>
    <row r="35" spans="2:35" ht="18" thickBot="1">
      <c r="B35" s="180">
        <v>5</v>
      </c>
      <c r="C35" s="181" t="s">
        <v>71</v>
      </c>
      <c r="D35" s="182" t="s">
        <v>69</v>
      </c>
      <c r="E35" s="303">
        <v>432</v>
      </c>
      <c r="F35" s="9">
        <v>216</v>
      </c>
      <c r="G35" s="7">
        <f t="shared" si="10"/>
        <v>4</v>
      </c>
      <c r="H35" s="85">
        <f t="shared" si="11"/>
        <v>6</v>
      </c>
      <c r="I35" s="183"/>
      <c r="J35" s="184" t="s">
        <v>51</v>
      </c>
      <c r="K35" s="7">
        <f>SUM(M35:P35)</f>
        <v>1</v>
      </c>
      <c r="L35" s="8">
        <f>M35+O35+N35</f>
        <v>0</v>
      </c>
      <c r="M35" s="8">
        <f t="shared" si="12"/>
        <v>0</v>
      </c>
      <c r="N35" s="8">
        <f t="shared" si="12"/>
        <v>0</v>
      </c>
      <c r="O35" s="8">
        <f t="shared" si="12"/>
        <v>0</v>
      </c>
      <c r="P35" s="9">
        <f>(V35+Z35+AD35+AH35)*$V$11</f>
        <v>1</v>
      </c>
      <c r="Q35" s="7">
        <f>F35-K35</f>
        <v>215</v>
      </c>
      <c r="R35" s="10">
        <f>Q35/F35</f>
        <v>0.9953703703703703</v>
      </c>
      <c r="S35" s="146"/>
      <c r="T35" s="147"/>
      <c r="U35" s="147"/>
      <c r="V35" s="147"/>
      <c r="W35" s="146"/>
      <c r="X35" s="147"/>
      <c r="Y35" s="147"/>
      <c r="Z35" s="148"/>
      <c r="AA35" s="146"/>
      <c r="AB35" s="147"/>
      <c r="AC35" s="147"/>
      <c r="AD35" s="148"/>
      <c r="AE35" s="146"/>
      <c r="AF35" s="147"/>
      <c r="AG35" s="147"/>
      <c r="AH35" s="185">
        <v>1</v>
      </c>
      <c r="AI35" s="186">
        <v>1</v>
      </c>
    </row>
    <row r="36" spans="2:35" ht="18">
      <c r="B36" s="44"/>
      <c r="C36" s="93"/>
      <c r="D36" s="93" t="s">
        <v>47</v>
      </c>
      <c r="E36" s="95"/>
      <c r="F36" s="95">
        <f>SUM(F31:F35)</f>
        <v>756</v>
      </c>
      <c r="G36" s="95">
        <f t="shared" si="10"/>
        <v>14</v>
      </c>
      <c r="H36" s="95">
        <f t="shared" si="11"/>
        <v>21</v>
      </c>
      <c r="I36" s="95"/>
      <c r="J36" s="95"/>
      <c r="K36" s="95">
        <f>SUM(K31:K32)</f>
        <v>128</v>
      </c>
      <c r="L36" s="95">
        <f>SUM(L31:L35)</f>
        <v>196</v>
      </c>
      <c r="M36" s="95">
        <f>SUM(M31:M35)</f>
        <v>98</v>
      </c>
      <c r="N36" s="95">
        <f>SUM(N31:N35)</f>
        <v>42</v>
      </c>
      <c r="O36" s="95">
        <f>SUM(O31:O35)</f>
        <v>56</v>
      </c>
      <c r="P36" s="95">
        <f>SUM(P31:P35)</f>
        <v>29</v>
      </c>
      <c r="Q36" s="95">
        <f>SUM(Q31:Q32)</f>
        <v>142</v>
      </c>
      <c r="R36" s="97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1"/>
      <c r="AH36" s="151"/>
      <c r="AI36" s="48"/>
    </row>
    <row r="37" spans="2:35" ht="18">
      <c r="B37" s="38"/>
      <c r="C37" s="268" t="s">
        <v>113</v>
      </c>
      <c r="D37" s="26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94"/>
    </row>
    <row r="38" spans="2:35" ht="18" thickBot="1">
      <c r="B38" s="38"/>
      <c r="C38" s="268" t="s">
        <v>212</v>
      </c>
      <c r="D38" s="26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94"/>
    </row>
    <row r="39" spans="2:35" ht="18" thickBot="1">
      <c r="B39" s="374">
        <v>1</v>
      </c>
      <c r="C39" s="286" t="s">
        <v>45</v>
      </c>
      <c r="D39" s="375" t="s">
        <v>46</v>
      </c>
      <c r="E39" s="323">
        <v>324</v>
      </c>
      <c r="F39" s="272">
        <v>162</v>
      </c>
      <c r="G39" s="318">
        <f>F39/54</f>
        <v>3</v>
      </c>
      <c r="H39" s="278">
        <f>F39/36</f>
        <v>4.5</v>
      </c>
      <c r="I39" s="275"/>
      <c r="J39" s="283" t="s">
        <v>42</v>
      </c>
      <c r="K39" s="273">
        <f>SUM(M39:P39)</f>
        <v>128</v>
      </c>
      <c r="L39" s="277">
        <f>M39+O39+N39</f>
        <v>112</v>
      </c>
      <c r="M39" s="277">
        <f>S39*$S$11+W39*$W$11+AA39*$AA$11+AE39*$AE$11</f>
        <v>0</v>
      </c>
      <c r="N39" s="277">
        <f>T39*S33+X39*W33+AB39*AA33+AF39*AE33</f>
        <v>0</v>
      </c>
      <c r="O39" s="277">
        <f>U39*$S$11+Y39*$W$11+AC39*$AA$11+AG39*$AE$11</f>
        <v>112</v>
      </c>
      <c r="P39" s="274">
        <f>(V39+Z39+AD39+AH39)*$V$11</f>
        <v>16</v>
      </c>
      <c r="Q39" s="273">
        <f>F39-K39</f>
        <v>34</v>
      </c>
      <c r="R39" s="279">
        <f>Q39/F39</f>
        <v>0.20987654320987653</v>
      </c>
      <c r="S39" s="275"/>
      <c r="T39" s="276"/>
      <c r="U39" s="276">
        <v>4</v>
      </c>
      <c r="V39" s="272">
        <f>SUM(S39:U39)</f>
        <v>4</v>
      </c>
      <c r="W39" s="275"/>
      <c r="X39" s="276"/>
      <c r="Y39" s="276">
        <v>4</v>
      </c>
      <c r="Z39" s="272">
        <f>SUM(W39:Y39)</f>
        <v>4</v>
      </c>
      <c r="AA39" s="275"/>
      <c r="AB39" s="276"/>
      <c r="AC39" s="276">
        <v>4</v>
      </c>
      <c r="AD39" s="272">
        <f>SUM(AA39:AC39)</f>
        <v>4</v>
      </c>
      <c r="AE39" s="275"/>
      <c r="AF39" s="276"/>
      <c r="AG39" s="276">
        <v>4</v>
      </c>
      <c r="AH39" s="272">
        <f>SUM(AE39:AG39)</f>
        <v>4</v>
      </c>
      <c r="AI39" s="376">
        <v>4</v>
      </c>
    </row>
    <row r="40" spans="2:35" ht="18">
      <c r="B40" s="44"/>
      <c r="C40" s="93"/>
      <c r="D40" s="93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7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1"/>
      <c r="AH40" s="151"/>
      <c r="AI40" s="48"/>
    </row>
    <row r="41" spans="2:35" ht="18" thickBot="1">
      <c r="B41" s="90"/>
      <c r="C41" s="91"/>
      <c r="D41" s="9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7"/>
      <c r="S41" s="569" t="s">
        <v>72</v>
      </c>
      <c r="T41" s="569"/>
      <c r="U41" s="569"/>
      <c r="V41" s="569"/>
      <c r="W41" s="569"/>
      <c r="X41" s="569"/>
      <c r="Y41" s="569"/>
      <c r="Z41" s="569"/>
      <c r="AA41" s="569"/>
      <c r="AB41" s="569"/>
      <c r="AC41" s="569"/>
      <c r="AD41" s="569"/>
      <c r="AE41" s="569"/>
      <c r="AF41" s="569"/>
      <c r="AG41" s="569"/>
      <c r="AH41" s="150"/>
      <c r="AI41" s="154"/>
    </row>
    <row r="42" spans="2:35" ht="18" thickBot="1">
      <c r="B42" s="90"/>
      <c r="C42" s="91"/>
      <c r="D42" s="187" t="s">
        <v>73</v>
      </c>
      <c r="E42" s="188"/>
      <c r="F42" s="189">
        <f>F20+F29+F36</f>
        <v>2160</v>
      </c>
      <c r="G42" s="189">
        <f>G20+G29+G36</f>
        <v>40</v>
      </c>
      <c r="H42" s="189">
        <f>H20+H29+H36</f>
        <v>60</v>
      </c>
      <c r="I42" s="190"/>
      <c r="J42" s="190"/>
      <c r="K42" s="190">
        <f aca="true" t="shared" si="13" ref="K42:Q42">K20+K29+K36</f>
        <v>704</v>
      </c>
      <c r="L42" s="190">
        <f t="shared" si="13"/>
        <v>640</v>
      </c>
      <c r="M42" s="190">
        <f t="shared" si="13"/>
        <v>322</v>
      </c>
      <c r="N42" s="190">
        <f t="shared" si="13"/>
        <v>140</v>
      </c>
      <c r="O42" s="190">
        <f t="shared" si="13"/>
        <v>147</v>
      </c>
      <c r="P42" s="190">
        <f t="shared" si="13"/>
        <v>85</v>
      </c>
      <c r="Q42" s="190">
        <f t="shared" si="13"/>
        <v>970</v>
      </c>
      <c r="R42" s="97"/>
      <c r="S42" s="566">
        <f>SUM(S17:U39)</f>
        <v>27</v>
      </c>
      <c r="T42" s="611"/>
      <c r="U42" s="611"/>
      <c r="V42" s="612"/>
      <c r="W42" s="566">
        <f>SUM(W17:Y39)</f>
        <v>29</v>
      </c>
      <c r="X42" s="611"/>
      <c r="Y42" s="611"/>
      <c r="Z42" s="612"/>
      <c r="AA42" s="566">
        <f>SUM(AA17:AC39)</f>
        <v>30</v>
      </c>
      <c r="AB42" s="611"/>
      <c r="AC42" s="611"/>
      <c r="AD42" s="612"/>
      <c r="AE42" s="566">
        <f>SUM(AE17:AG39)</f>
        <v>30</v>
      </c>
      <c r="AF42" s="611"/>
      <c r="AG42" s="611"/>
      <c r="AH42" s="612"/>
      <c r="AI42" s="154"/>
    </row>
    <row r="43" spans="2:35" ht="18">
      <c r="B43" s="34"/>
      <c r="C43" s="570" t="s">
        <v>74</v>
      </c>
      <c r="D43" s="570"/>
      <c r="E43" s="94"/>
      <c r="F43" s="192"/>
      <c r="G43" s="95"/>
      <c r="H43" s="95"/>
      <c r="I43" s="193"/>
      <c r="J43" s="194"/>
      <c r="K43" s="194"/>
      <c r="L43" s="194"/>
      <c r="M43" s="194"/>
      <c r="N43" s="194"/>
      <c r="O43" s="194"/>
      <c r="P43" s="195"/>
      <c r="Q43" s="195"/>
      <c r="R43" s="195"/>
      <c r="S43" s="196"/>
      <c r="T43" s="197"/>
      <c r="U43" s="197"/>
      <c r="V43" s="197"/>
      <c r="W43" s="196"/>
      <c r="X43" s="197"/>
      <c r="Y43" s="197"/>
      <c r="Z43" s="197"/>
      <c r="AA43" s="196"/>
      <c r="AB43" s="197"/>
      <c r="AC43" s="197"/>
      <c r="AD43" s="197"/>
      <c r="AE43" s="196"/>
      <c r="AF43" s="197"/>
      <c r="AG43" s="197"/>
      <c r="AH43" s="91"/>
      <c r="AI43" s="40"/>
    </row>
    <row r="44" spans="2:35" ht="18">
      <c r="B44" s="198"/>
      <c r="C44" s="678" t="s">
        <v>75</v>
      </c>
      <c r="D44" s="678"/>
      <c r="E44" s="678"/>
      <c r="F44" s="678"/>
      <c r="G44" s="91"/>
      <c r="H44" s="200"/>
      <c r="I44" s="91"/>
      <c r="J44" s="91"/>
      <c r="K44" s="91"/>
      <c r="L44" s="93"/>
      <c r="M44" s="679" t="s">
        <v>76</v>
      </c>
      <c r="N44" s="679"/>
      <c r="O44" s="679"/>
      <c r="P44" s="679"/>
      <c r="Q44" s="679"/>
      <c r="R44" s="91"/>
      <c r="S44" s="680">
        <v>1</v>
      </c>
      <c r="T44" s="681"/>
      <c r="U44" s="681"/>
      <c r="V44" s="682"/>
      <c r="W44" s="680">
        <v>4</v>
      </c>
      <c r="X44" s="681"/>
      <c r="Y44" s="681"/>
      <c r="Z44" s="682"/>
      <c r="AA44" s="680"/>
      <c r="AB44" s="681"/>
      <c r="AC44" s="681"/>
      <c r="AD44" s="682"/>
      <c r="AE44" s="680">
        <v>4</v>
      </c>
      <c r="AF44" s="681"/>
      <c r="AG44" s="681"/>
      <c r="AH44" s="682"/>
      <c r="AI44" s="201">
        <f>SUM(S44:AH44)</f>
        <v>9</v>
      </c>
    </row>
    <row r="45" spans="2:35" ht="18">
      <c r="B45" s="198"/>
      <c r="C45" s="202"/>
      <c r="D45" s="202"/>
      <c r="E45" s="202"/>
      <c r="F45" s="203"/>
      <c r="G45" s="91"/>
      <c r="H45" s="200"/>
      <c r="I45" s="91"/>
      <c r="J45" s="91"/>
      <c r="K45" s="91"/>
      <c r="L45" s="93"/>
      <c r="M45" s="679" t="s">
        <v>77</v>
      </c>
      <c r="N45" s="679"/>
      <c r="O45" s="679"/>
      <c r="P45" s="679"/>
      <c r="Q45" s="679"/>
      <c r="S45" s="680"/>
      <c r="T45" s="681"/>
      <c r="U45" s="681"/>
      <c r="V45" s="682"/>
      <c r="W45" s="680">
        <v>5</v>
      </c>
      <c r="X45" s="681"/>
      <c r="Y45" s="681"/>
      <c r="Z45" s="682"/>
      <c r="AA45" s="680"/>
      <c r="AB45" s="681"/>
      <c r="AC45" s="681"/>
      <c r="AD45" s="682"/>
      <c r="AE45" s="680">
        <v>6</v>
      </c>
      <c r="AF45" s="681"/>
      <c r="AG45" s="681"/>
      <c r="AH45" s="682"/>
      <c r="AI45" s="201">
        <f>SUM(S45:AH45)</f>
        <v>11</v>
      </c>
    </row>
    <row r="46" spans="2:35" ht="18">
      <c r="B46" s="678" t="s">
        <v>78</v>
      </c>
      <c r="C46" s="678"/>
      <c r="D46" s="678"/>
      <c r="E46" s="678"/>
      <c r="F46" s="678"/>
      <c r="G46" s="91"/>
      <c r="H46" s="200"/>
      <c r="I46" s="91"/>
      <c r="J46" s="91"/>
      <c r="K46" s="91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204"/>
    </row>
    <row r="47" spans="2:35" ht="18">
      <c r="B47" s="199"/>
      <c r="C47" s="199"/>
      <c r="D47" s="199"/>
      <c r="E47" s="199"/>
      <c r="F47" s="199"/>
      <c r="G47" s="91"/>
      <c r="H47" s="200"/>
      <c r="I47" s="91"/>
      <c r="J47" s="91"/>
      <c r="K47" s="91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204"/>
    </row>
    <row r="48" spans="2:35" ht="21">
      <c r="B48" s="637" t="s">
        <v>213</v>
      </c>
      <c r="C48" s="637"/>
      <c r="D48" s="637"/>
      <c r="E48" s="637"/>
      <c r="F48" s="637"/>
      <c r="G48" s="637"/>
      <c r="H48" s="637"/>
      <c r="I48" s="637"/>
      <c r="J48" s="637"/>
      <c r="K48" s="637"/>
      <c r="L48" s="637"/>
      <c r="M48" s="637"/>
      <c r="N48" s="637"/>
      <c r="O48" s="637"/>
      <c r="P48" s="637"/>
      <c r="Q48" s="637"/>
      <c r="R48" s="637"/>
      <c r="S48" s="637"/>
      <c r="T48" s="637"/>
      <c r="U48" s="637"/>
      <c r="V48" s="637"/>
      <c r="W48" s="637"/>
      <c r="X48" s="637"/>
      <c r="Y48" s="637"/>
      <c r="Z48" s="637"/>
      <c r="AA48" s="637"/>
      <c r="AB48" s="637"/>
      <c r="AC48" s="637"/>
      <c r="AD48" s="637"/>
      <c r="AE48" s="637"/>
      <c r="AF48" s="637"/>
      <c r="AG48" s="637"/>
      <c r="AH48" s="17"/>
      <c r="AI48" s="15"/>
    </row>
    <row r="49" spans="2:35" ht="17.25">
      <c r="B49" s="16"/>
      <c r="C49" s="638" t="s">
        <v>222</v>
      </c>
      <c r="D49" s="638"/>
      <c r="E49" s="638"/>
      <c r="F49" s="638"/>
      <c r="G49" s="638"/>
      <c r="H49" s="638"/>
      <c r="I49" s="638"/>
      <c r="J49" s="638"/>
      <c r="K49" s="638"/>
      <c r="L49" s="638"/>
      <c r="M49" s="638"/>
      <c r="N49" s="638"/>
      <c r="O49" s="638"/>
      <c r="P49" s="638"/>
      <c r="Q49" s="638"/>
      <c r="R49" s="638"/>
      <c r="S49" s="638"/>
      <c r="T49" s="638"/>
      <c r="U49" s="638"/>
      <c r="V49" s="638"/>
      <c r="W49" s="638"/>
      <c r="X49" s="638"/>
      <c r="Y49" s="638"/>
      <c r="Z49" s="638"/>
      <c r="AA49" s="638"/>
      <c r="AB49" s="638"/>
      <c r="AC49" s="638"/>
      <c r="AD49" s="638"/>
      <c r="AE49" s="638"/>
      <c r="AF49" s="638"/>
      <c r="AG49" s="638"/>
      <c r="AH49" s="17"/>
      <c r="AI49" s="15"/>
    </row>
    <row r="50" spans="2:35" ht="15.75" thickBot="1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7"/>
      <c r="AB50" s="17"/>
      <c r="AC50" s="17"/>
      <c r="AD50" s="17"/>
      <c r="AE50" s="17"/>
      <c r="AF50" s="17"/>
      <c r="AG50" s="17"/>
      <c r="AH50" s="17"/>
      <c r="AI50" s="15"/>
    </row>
    <row r="51" spans="2:35" ht="15.75" thickBot="1">
      <c r="B51" s="559" t="s">
        <v>0</v>
      </c>
      <c r="C51" s="562" t="s">
        <v>1</v>
      </c>
      <c r="D51" s="613" t="s">
        <v>2</v>
      </c>
      <c r="E51" s="617" t="s">
        <v>3</v>
      </c>
      <c r="F51" s="618"/>
      <c r="G51" s="618"/>
      <c r="H51" s="619"/>
      <c r="I51" s="639" t="s">
        <v>4</v>
      </c>
      <c r="J51" s="640"/>
      <c r="K51" s="645" t="s">
        <v>5</v>
      </c>
      <c r="L51" s="646"/>
      <c r="M51" s="646"/>
      <c r="N51" s="646"/>
      <c r="O51" s="646"/>
      <c r="P51" s="646"/>
      <c r="Q51" s="650" t="s">
        <v>6</v>
      </c>
      <c r="R51" s="651"/>
      <c r="S51" s="656" t="s">
        <v>79</v>
      </c>
      <c r="T51" s="657"/>
      <c r="U51" s="657"/>
      <c r="V51" s="657"/>
      <c r="W51" s="657"/>
      <c r="X51" s="657"/>
      <c r="Y51" s="657"/>
      <c r="Z51" s="657"/>
      <c r="AA51" s="657"/>
      <c r="AB51" s="657"/>
      <c r="AC51" s="657"/>
      <c r="AD51" s="657"/>
      <c r="AE51" s="657"/>
      <c r="AF51" s="657"/>
      <c r="AG51" s="657"/>
      <c r="AH51" s="683"/>
      <c r="AI51" s="597" t="s">
        <v>8</v>
      </c>
    </row>
    <row r="52" spans="2:35" ht="15.75" thickBot="1">
      <c r="B52" s="560"/>
      <c r="C52" s="563"/>
      <c r="D52" s="614"/>
      <c r="E52" s="620"/>
      <c r="F52" s="621"/>
      <c r="G52" s="621"/>
      <c r="H52" s="622"/>
      <c r="I52" s="641"/>
      <c r="J52" s="642"/>
      <c r="K52" s="647"/>
      <c r="L52" s="648"/>
      <c r="M52" s="648"/>
      <c r="N52" s="648"/>
      <c r="O52" s="648"/>
      <c r="P52" s="648"/>
      <c r="Q52" s="652"/>
      <c r="R52" s="653"/>
      <c r="S52" s="656" t="s">
        <v>80</v>
      </c>
      <c r="T52" s="657"/>
      <c r="U52" s="657"/>
      <c r="V52" s="657"/>
      <c r="W52" s="657"/>
      <c r="X52" s="657"/>
      <c r="Y52" s="657"/>
      <c r="Z52" s="683"/>
      <c r="AA52" s="660" t="s">
        <v>81</v>
      </c>
      <c r="AB52" s="684"/>
      <c r="AC52" s="684"/>
      <c r="AD52" s="684"/>
      <c r="AE52" s="684"/>
      <c r="AF52" s="684"/>
      <c r="AG52" s="684"/>
      <c r="AH52" s="685"/>
      <c r="AI52" s="598"/>
    </row>
    <row r="53" spans="2:35" ht="14.25" thickBot="1">
      <c r="B53" s="560"/>
      <c r="C53" s="563"/>
      <c r="D53" s="614"/>
      <c r="E53" s="620"/>
      <c r="F53" s="621"/>
      <c r="G53" s="623"/>
      <c r="H53" s="624"/>
      <c r="I53" s="641"/>
      <c r="J53" s="642"/>
      <c r="K53" s="647"/>
      <c r="L53" s="648"/>
      <c r="M53" s="648"/>
      <c r="N53" s="648"/>
      <c r="O53" s="648"/>
      <c r="P53" s="648"/>
      <c r="Q53" s="652"/>
      <c r="R53" s="653"/>
      <c r="S53" s="600" t="s">
        <v>11</v>
      </c>
      <c r="T53" s="601"/>
      <c r="U53" s="601"/>
      <c r="V53" s="601"/>
      <c r="W53" s="600" t="s">
        <v>12</v>
      </c>
      <c r="X53" s="601"/>
      <c r="Y53" s="601"/>
      <c r="Z53" s="602"/>
      <c r="AA53" s="600" t="s">
        <v>13</v>
      </c>
      <c r="AB53" s="601"/>
      <c r="AC53" s="601"/>
      <c r="AD53" s="602"/>
      <c r="AE53" s="600" t="s">
        <v>14</v>
      </c>
      <c r="AF53" s="601"/>
      <c r="AG53" s="601"/>
      <c r="AH53" s="602"/>
      <c r="AI53" s="598"/>
    </row>
    <row r="54" spans="2:35" ht="15">
      <c r="B54" s="560"/>
      <c r="C54" s="563"/>
      <c r="D54" s="615"/>
      <c r="E54" s="625" t="s">
        <v>15</v>
      </c>
      <c r="F54" s="626"/>
      <c r="G54" s="627" t="s">
        <v>16</v>
      </c>
      <c r="H54" s="628"/>
      <c r="I54" s="643"/>
      <c r="J54" s="644"/>
      <c r="K54" s="649"/>
      <c r="L54" s="648"/>
      <c r="M54" s="648"/>
      <c r="N54" s="648"/>
      <c r="O54" s="648"/>
      <c r="P54" s="648"/>
      <c r="Q54" s="654"/>
      <c r="R54" s="655"/>
      <c r="S54" s="603">
        <v>7</v>
      </c>
      <c r="T54" s="604"/>
      <c r="U54" s="605"/>
      <c r="V54" s="20">
        <v>1</v>
      </c>
      <c r="W54" s="606">
        <v>7</v>
      </c>
      <c r="X54" s="585"/>
      <c r="Y54" s="585"/>
      <c r="Z54" s="21">
        <v>1</v>
      </c>
      <c r="AA54" s="606">
        <v>7</v>
      </c>
      <c r="AB54" s="585"/>
      <c r="AC54" s="585"/>
      <c r="AD54" s="21">
        <v>1</v>
      </c>
      <c r="AE54" s="605">
        <v>8</v>
      </c>
      <c r="AF54" s="585"/>
      <c r="AG54" s="585"/>
      <c r="AH54" s="21">
        <v>1</v>
      </c>
      <c r="AI54" s="598"/>
    </row>
    <row r="55" spans="2:35" ht="15">
      <c r="B55" s="560"/>
      <c r="C55" s="563"/>
      <c r="D55" s="615"/>
      <c r="E55" s="629" t="s">
        <v>17</v>
      </c>
      <c r="F55" s="630" t="s">
        <v>18</v>
      </c>
      <c r="G55" s="631" t="s">
        <v>19</v>
      </c>
      <c r="H55" s="633" t="s">
        <v>20</v>
      </c>
      <c r="I55" s="661" t="s">
        <v>21</v>
      </c>
      <c r="J55" s="663" t="s">
        <v>22</v>
      </c>
      <c r="K55" s="665" t="s">
        <v>23</v>
      </c>
      <c r="L55" s="667" t="s">
        <v>24</v>
      </c>
      <c r="M55" s="668"/>
      <c r="N55" s="668"/>
      <c r="O55" s="669"/>
      <c r="P55" s="670" t="s">
        <v>25</v>
      </c>
      <c r="Q55" s="609" t="s">
        <v>26</v>
      </c>
      <c r="R55" s="672" t="s">
        <v>27</v>
      </c>
      <c r="S55" s="609" t="s">
        <v>28</v>
      </c>
      <c r="T55" s="607" t="s">
        <v>29</v>
      </c>
      <c r="U55" s="607" t="s">
        <v>30</v>
      </c>
      <c r="V55" s="674" t="s">
        <v>31</v>
      </c>
      <c r="W55" s="609" t="s">
        <v>28</v>
      </c>
      <c r="X55" s="607" t="s">
        <v>29</v>
      </c>
      <c r="Y55" s="607" t="s">
        <v>30</v>
      </c>
      <c r="Z55" s="674" t="s">
        <v>31</v>
      </c>
      <c r="AA55" s="609" t="s">
        <v>28</v>
      </c>
      <c r="AB55" s="607" t="s">
        <v>29</v>
      </c>
      <c r="AC55" s="607" t="s">
        <v>30</v>
      </c>
      <c r="AD55" s="674" t="s">
        <v>31</v>
      </c>
      <c r="AE55" s="609" t="s">
        <v>28</v>
      </c>
      <c r="AF55" s="607" t="s">
        <v>29</v>
      </c>
      <c r="AG55" s="607" t="s">
        <v>30</v>
      </c>
      <c r="AH55" s="674" t="s">
        <v>31</v>
      </c>
      <c r="AI55" s="598"/>
    </row>
    <row r="56" spans="2:35" ht="120.75">
      <c r="B56" s="561"/>
      <c r="C56" s="564"/>
      <c r="D56" s="616"/>
      <c r="E56" s="629"/>
      <c r="F56" s="630"/>
      <c r="G56" s="632"/>
      <c r="H56" s="634"/>
      <c r="I56" s="662"/>
      <c r="J56" s="664"/>
      <c r="K56" s="666"/>
      <c r="L56" s="22" t="s">
        <v>32</v>
      </c>
      <c r="M56" s="22" t="s">
        <v>33</v>
      </c>
      <c r="N56" s="22" t="s">
        <v>34</v>
      </c>
      <c r="O56" s="22" t="s">
        <v>35</v>
      </c>
      <c r="P56" s="671"/>
      <c r="Q56" s="610"/>
      <c r="R56" s="673"/>
      <c r="S56" s="610"/>
      <c r="T56" s="608"/>
      <c r="U56" s="608"/>
      <c r="V56" s="675"/>
      <c r="W56" s="610"/>
      <c r="X56" s="608"/>
      <c r="Y56" s="608"/>
      <c r="Z56" s="675"/>
      <c r="AA56" s="610"/>
      <c r="AB56" s="608"/>
      <c r="AC56" s="608"/>
      <c r="AD56" s="675"/>
      <c r="AE56" s="610"/>
      <c r="AF56" s="608"/>
      <c r="AG56" s="608"/>
      <c r="AH56" s="675"/>
      <c r="AI56" s="599"/>
    </row>
    <row r="57" spans="2:35" ht="15">
      <c r="B57" s="23">
        <v>1</v>
      </c>
      <c r="C57" s="23">
        <v>2</v>
      </c>
      <c r="D57" s="23">
        <v>3</v>
      </c>
      <c r="E57" s="24">
        <v>4</v>
      </c>
      <c r="F57" s="25">
        <v>5</v>
      </c>
      <c r="G57" s="24">
        <v>6</v>
      </c>
      <c r="H57" s="25">
        <v>7</v>
      </c>
      <c r="I57" s="26">
        <v>8</v>
      </c>
      <c r="J57" s="27">
        <v>9</v>
      </c>
      <c r="K57" s="24">
        <v>10</v>
      </c>
      <c r="L57" s="28">
        <v>11</v>
      </c>
      <c r="M57" s="28">
        <v>12</v>
      </c>
      <c r="N57" s="28">
        <v>13</v>
      </c>
      <c r="O57" s="28">
        <v>14</v>
      </c>
      <c r="P57" s="25">
        <v>15</v>
      </c>
      <c r="Q57" s="24">
        <v>16</v>
      </c>
      <c r="R57" s="25">
        <v>17</v>
      </c>
      <c r="S57" s="24">
        <v>18</v>
      </c>
      <c r="T57" s="29">
        <v>19</v>
      </c>
      <c r="U57" s="28">
        <v>20</v>
      </c>
      <c r="V57" s="25">
        <v>21</v>
      </c>
      <c r="W57" s="30">
        <v>22</v>
      </c>
      <c r="X57" s="28">
        <v>23</v>
      </c>
      <c r="Y57" s="29">
        <v>24</v>
      </c>
      <c r="Z57" s="31">
        <v>25</v>
      </c>
      <c r="AA57" s="24">
        <v>26</v>
      </c>
      <c r="AB57" s="29">
        <v>27</v>
      </c>
      <c r="AC57" s="28">
        <v>28</v>
      </c>
      <c r="AD57" s="25">
        <v>29</v>
      </c>
      <c r="AE57" s="32">
        <v>30</v>
      </c>
      <c r="AF57" s="28">
        <v>31</v>
      </c>
      <c r="AG57" s="29">
        <v>32</v>
      </c>
      <c r="AH57" s="25">
        <v>33</v>
      </c>
      <c r="AI57" s="28">
        <v>34</v>
      </c>
    </row>
    <row r="58" spans="2:35" ht="18">
      <c r="B58" s="34"/>
      <c r="C58" s="575" t="s">
        <v>36</v>
      </c>
      <c r="D58" s="556"/>
      <c r="E58" s="556"/>
      <c r="F58" s="556"/>
      <c r="G58" s="556"/>
      <c r="H58" s="556"/>
      <c r="I58" s="35"/>
      <c r="J58" s="36"/>
      <c r="K58" s="36"/>
      <c r="L58" s="37"/>
      <c r="M58" s="37"/>
      <c r="N58" s="37"/>
      <c r="O58" s="37"/>
      <c r="P58" s="35"/>
      <c r="Q58" s="35"/>
      <c r="R58" s="35"/>
      <c r="S58" s="36"/>
      <c r="T58" s="37"/>
      <c r="U58" s="35"/>
      <c r="V58" s="35"/>
      <c r="W58" s="35"/>
      <c r="X58" s="35"/>
      <c r="Y58" s="35"/>
      <c r="Z58" s="35"/>
      <c r="AA58" s="36"/>
      <c r="AB58" s="37"/>
      <c r="AC58" s="35"/>
      <c r="AD58" s="35"/>
      <c r="AE58" s="35"/>
      <c r="AF58" s="35"/>
      <c r="AG58" s="35"/>
      <c r="AH58" s="38"/>
      <c r="AI58" s="39"/>
    </row>
    <row r="59" spans="2:35" ht="18" thickBot="1">
      <c r="B59" s="221"/>
      <c r="C59" s="222" t="s">
        <v>37</v>
      </c>
      <c r="D59" s="222"/>
      <c r="E59" s="223"/>
      <c r="F59" s="224"/>
      <c r="G59" s="224"/>
      <c r="H59" s="224"/>
      <c r="I59" s="225"/>
      <c r="J59" s="225"/>
      <c r="K59" s="44"/>
      <c r="L59" s="44"/>
      <c r="M59" s="44"/>
      <c r="N59" s="44"/>
      <c r="O59" s="44"/>
      <c r="P59" s="44"/>
      <c r="Q59" s="226"/>
      <c r="R59" s="227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5"/>
      <c r="AI59" s="49"/>
    </row>
    <row r="60" spans="2:35" ht="18">
      <c r="B60" s="401">
        <v>1</v>
      </c>
      <c r="C60" s="205" t="s">
        <v>82</v>
      </c>
      <c r="D60" s="212" t="s">
        <v>83</v>
      </c>
      <c r="E60" s="206">
        <v>108</v>
      </c>
      <c r="F60" s="61">
        <v>108</v>
      </c>
      <c r="G60" s="53">
        <f>F60/54</f>
        <v>2</v>
      </c>
      <c r="H60" s="207">
        <f>F60/36</f>
        <v>3</v>
      </c>
      <c r="I60" s="112" t="s">
        <v>99</v>
      </c>
      <c r="J60" s="208"/>
      <c r="K60" s="57">
        <f>SUM(M60:P60)</f>
        <v>32</v>
      </c>
      <c r="L60" s="58">
        <f>M60+O60+N60</f>
        <v>28</v>
      </c>
      <c r="M60" s="58">
        <f>S60*$S$11+W60*$W$11+AA60*$AA$11+AE60*$AE$11</f>
        <v>21</v>
      </c>
      <c r="N60" s="58">
        <f aca="true" t="shared" si="14" ref="M60:O61">T60*$S$11+X60*$W$11+AB60*$AA$11+AF60*$AE$11</f>
        <v>0</v>
      </c>
      <c r="O60" s="58">
        <f t="shared" si="14"/>
        <v>7</v>
      </c>
      <c r="P60" s="52">
        <f>(V60+Z60+AD60+AH60)*$V$11</f>
        <v>4</v>
      </c>
      <c r="Q60" s="53">
        <f>F60-K60</f>
        <v>76</v>
      </c>
      <c r="R60" s="209">
        <f>Q60/F60</f>
        <v>0.7037037037037037</v>
      </c>
      <c r="S60" s="55"/>
      <c r="T60" s="60"/>
      <c r="U60" s="60"/>
      <c r="V60" s="61"/>
      <c r="W60" s="55">
        <v>3</v>
      </c>
      <c r="X60" s="60"/>
      <c r="Y60" s="60">
        <v>1</v>
      </c>
      <c r="Z60" s="61">
        <v>4</v>
      </c>
      <c r="AA60" s="55"/>
      <c r="AB60" s="60"/>
      <c r="AC60" s="60"/>
      <c r="AD60" s="61"/>
      <c r="AE60" s="55"/>
      <c r="AF60" s="60"/>
      <c r="AG60" s="60"/>
      <c r="AH60" s="61"/>
      <c r="AI60" s="220">
        <v>2</v>
      </c>
    </row>
    <row r="61" spans="2:35" ht="18" thickBot="1">
      <c r="B61" s="400">
        <v>2</v>
      </c>
      <c r="C61" s="362" t="s">
        <v>84</v>
      </c>
      <c r="D61" s="213" t="s">
        <v>83</v>
      </c>
      <c r="E61" s="82">
        <v>72</v>
      </c>
      <c r="F61" s="83">
        <v>72</v>
      </c>
      <c r="G61" s="356">
        <f>F61/54</f>
        <v>1.3333333333333333</v>
      </c>
      <c r="H61" s="85">
        <f>F61/36</f>
        <v>2</v>
      </c>
      <c r="I61" s="86" t="s">
        <v>100</v>
      </c>
      <c r="J61" s="87"/>
      <c r="K61" s="7">
        <f>SUM(M61:P61)</f>
        <v>24</v>
      </c>
      <c r="L61" s="8">
        <f>M61+O61+N61</f>
        <v>21</v>
      </c>
      <c r="M61" s="8">
        <f t="shared" si="14"/>
        <v>14</v>
      </c>
      <c r="N61" s="8">
        <f t="shared" si="14"/>
        <v>0</v>
      </c>
      <c r="O61" s="8">
        <f t="shared" si="14"/>
        <v>7</v>
      </c>
      <c r="P61" s="9">
        <f>(V61+Z61+AD61+AH61)*$V$11</f>
        <v>3</v>
      </c>
      <c r="Q61" s="7">
        <f>F61-K61</f>
        <v>48</v>
      </c>
      <c r="R61" s="10">
        <f>Q61/F61</f>
        <v>0.6666666666666666</v>
      </c>
      <c r="S61" s="86"/>
      <c r="T61" s="88"/>
      <c r="U61" s="214"/>
      <c r="V61" s="215"/>
      <c r="W61" s="86"/>
      <c r="X61" s="88"/>
      <c r="Y61" s="88"/>
      <c r="Z61" s="148"/>
      <c r="AA61" s="86">
        <v>2</v>
      </c>
      <c r="AB61" s="88"/>
      <c r="AC61" s="88">
        <v>1</v>
      </c>
      <c r="AD61" s="83">
        <f>SUM(AA61:AC61)</f>
        <v>3</v>
      </c>
      <c r="AE61" s="86"/>
      <c r="AF61" s="88"/>
      <c r="AG61" s="214"/>
      <c r="AH61" s="217"/>
      <c r="AI61" s="219">
        <v>2</v>
      </c>
    </row>
    <row r="62" spans="2:35" ht="18">
      <c r="B62" s="90"/>
      <c r="C62" s="229"/>
      <c r="D62" s="230" t="s">
        <v>47</v>
      </c>
      <c r="E62" s="93"/>
      <c r="F62" s="94">
        <f>SUM(F60:F61)</f>
        <v>180</v>
      </c>
      <c r="G62" s="97">
        <f>F62/54</f>
        <v>3.3333333333333335</v>
      </c>
      <c r="H62" s="231">
        <f>F62/36</f>
        <v>5</v>
      </c>
      <c r="I62" s="96"/>
      <c r="J62" s="94"/>
      <c r="K62" s="94">
        <f>SUM(K60:K61)</f>
        <v>56</v>
      </c>
      <c r="L62" s="94">
        <f>SUM(L60:L61)</f>
        <v>49</v>
      </c>
      <c r="M62" s="94">
        <f>SUM(M60:M61)</f>
        <v>35</v>
      </c>
      <c r="N62" s="94"/>
      <c r="O62" s="94">
        <f>SUM(SUM(O60:O61))</f>
        <v>14</v>
      </c>
      <c r="P62" s="94">
        <f>SUM(SUM(P60:P61))</f>
        <v>7</v>
      </c>
      <c r="Q62" s="94">
        <f>SUM(SUM(Q60:Q61))</f>
        <v>124</v>
      </c>
      <c r="R62" s="97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4"/>
      <c r="AI62" s="155"/>
    </row>
    <row r="63" spans="2:35" ht="18" thickBot="1">
      <c r="B63" s="44"/>
      <c r="C63" s="232" t="s">
        <v>48</v>
      </c>
      <c r="D63" s="232"/>
      <c r="E63" s="38"/>
      <c r="F63" s="101"/>
      <c r="G63" s="101"/>
      <c r="H63" s="233"/>
      <c r="I63" s="101"/>
      <c r="J63" s="101"/>
      <c r="K63" s="101"/>
      <c r="L63" s="101"/>
      <c r="M63" s="101"/>
      <c r="N63" s="101"/>
      <c r="O63" s="101"/>
      <c r="P63" s="101"/>
      <c r="Q63" s="101"/>
      <c r="R63" s="103"/>
      <c r="S63" s="104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234"/>
    </row>
    <row r="64" spans="2:35" ht="18">
      <c r="B64" s="235">
        <v>1</v>
      </c>
      <c r="C64" s="236" t="s">
        <v>49</v>
      </c>
      <c r="D64" s="237" t="s">
        <v>50</v>
      </c>
      <c r="E64" s="53">
        <v>540</v>
      </c>
      <c r="F64" s="111">
        <v>270</v>
      </c>
      <c r="G64" s="57">
        <f>F64/54</f>
        <v>5</v>
      </c>
      <c r="H64" s="207">
        <f>F64/36</f>
        <v>7.5</v>
      </c>
      <c r="I64" s="112" t="s">
        <v>101</v>
      </c>
      <c r="J64" s="111" t="s">
        <v>99</v>
      </c>
      <c r="K64" s="57">
        <f>SUM(M64:P64)</f>
        <v>128</v>
      </c>
      <c r="L64" s="58">
        <f>M64+O64+N64</f>
        <v>112</v>
      </c>
      <c r="M64" s="58">
        <f aca="true" t="shared" si="15" ref="M64:O65">S64*$S$11+W64*$W$11+AA64*$AA$11+AE64*$AE$11</f>
        <v>56</v>
      </c>
      <c r="N64" s="58">
        <f t="shared" si="15"/>
        <v>0</v>
      </c>
      <c r="O64" s="58">
        <f t="shared" si="15"/>
        <v>56</v>
      </c>
      <c r="P64" s="52">
        <f>(V64+Z64+AD64+AH64)*$V$11</f>
        <v>16</v>
      </c>
      <c r="Q64" s="112">
        <f>F64-K64</f>
        <v>142</v>
      </c>
      <c r="R64" s="209">
        <f>Q64/F64</f>
        <v>0.5259259259259259</v>
      </c>
      <c r="S64" s="55">
        <v>2</v>
      </c>
      <c r="T64" s="60"/>
      <c r="U64" s="60">
        <v>2</v>
      </c>
      <c r="V64" s="61">
        <v>4</v>
      </c>
      <c r="W64" s="112">
        <v>2</v>
      </c>
      <c r="X64" s="60"/>
      <c r="Y64" s="60">
        <v>2</v>
      </c>
      <c r="Z64" s="111">
        <v>4</v>
      </c>
      <c r="AA64" s="55">
        <v>2</v>
      </c>
      <c r="AB64" s="60"/>
      <c r="AC64" s="60">
        <v>2</v>
      </c>
      <c r="AD64" s="61">
        <v>4</v>
      </c>
      <c r="AE64" s="112">
        <v>2</v>
      </c>
      <c r="AF64" s="60"/>
      <c r="AG64" s="60">
        <v>2</v>
      </c>
      <c r="AH64" s="111">
        <v>4</v>
      </c>
      <c r="AI64" s="238">
        <v>8</v>
      </c>
    </row>
    <row r="65" spans="2:35" ht="18" thickBot="1">
      <c r="B65" s="239">
        <v>2</v>
      </c>
      <c r="C65" s="240" t="s">
        <v>54</v>
      </c>
      <c r="D65" s="241" t="s">
        <v>55</v>
      </c>
      <c r="E65" s="84">
        <v>378</v>
      </c>
      <c r="F65" s="87">
        <v>252</v>
      </c>
      <c r="G65" s="358">
        <f>F65/54</f>
        <v>4.666666666666667</v>
      </c>
      <c r="H65" s="217">
        <f>F65/36</f>
        <v>7</v>
      </c>
      <c r="I65" s="216" t="s">
        <v>101</v>
      </c>
      <c r="J65" s="87" t="s">
        <v>99</v>
      </c>
      <c r="K65" s="7">
        <f>SUM(M65:P65)</f>
        <v>128</v>
      </c>
      <c r="L65" s="8">
        <f>M65+O65+N65</f>
        <v>112</v>
      </c>
      <c r="M65" s="8">
        <f t="shared" si="15"/>
        <v>56</v>
      </c>
      <c r="N65" s="8">
        <f t="shared" si="15"/>
        <v>56</v>
      </c>
      <c r="O65" s="8">
        <f t="shared" si="15"/>
        <v>0</v>
      </c>
      <c r="P65" s="9">
        <f>(V65+Z65+AD65+AH65)*$V$11</f>
        <v>16</v>
      </c>
      <c r="Q65" s="84">
        <f>F65-K65</f>
        <v>124</v>
      </c>
      <c r="R65" s="242">
        <f>Q65/F65</f>
        <v>0.49206349206349204</v>
      </c>
      <c r="S65" s="86">
        <v>2</v>
      </c>
      <c r="T65" s="88">
        <v>2</v>
      </c>
      <c r="U65" s="88"/>
      <c r="V65" s="83">
        <v>4</v>
      </c>
      <c r="W65" s="216">
        <v>2</v>
      </c>
      <c r="X65" s="88">
        <v>2</v>
      </c>
      <c r="Y65" s="88"/>
      <c r="Z65" s="87">
        <v>4</v>
      </c>
      <c r="AA65" s="86">
        <v>2</v>
      </c>
      <c r="AB65" s="88">
        <v>2</v>
      </c>
      <c r="AC65" s="88"/>
      <c r="AD65" s="83">
        <v>4</v>
      </c>
      <c r="AE65" s="216">
        <v>2</v>
      </c>
      <c r="AF65" s="88">
        <v>2</v>
      </c>
      <c r="AG65" s="88"/>
      <c r="AH65" s="87">
        <v>4</v>
      </c>
      <c r="AI65" s="243">
        <v>8</v>
      </c>
    </row>
    <row r="66" spans="2:35" ht="18">
      <c r="B66" s="90"/>
      <c r="C66" s="229"/>
      <c r="D66" s="230" t="s">
        <v>47</v>
      </c>
      <c r="E66" s="93"/>
      <c r="F66" s="94">
        <f>SUM(F64:F65)</f>
        <v>522</v>
      </c>
      <c r="G66" s="97">
        <f>F66/54</f>
        <v>9.666666666666666</v>
      </c>
      <c r="H66" s="95">
        <f>F66/36</f>
        <v>14.5</v>
      </c>
      <c r="I66" s="95"/>
      <c r="J66" s="95"/>
      <c r="K66" s="95">
        <f aca="true" t="shared" si="16" ref="K66:Q66">SUM(K64:K65)</f>
        <v>256</v>
      </c>
      <c r="L66" s="95">
        <f t="shared" si="16"/>
        <v>224</v>
      </c>
      <c r="M66" s="95">
        <f t="shared" si="16"/>
        <v>112</v>
      </c>
      <c r="N66" s="95">
        <f t="shared" si="16"/>
        <v>56</v>
      </c>
      <c r="O66" s="95">
        <f t="shared" si="16"/>
        <v>56</v>
      </c>
      <c r="P66" s="95">
        <f t="shared" si="16"/>
        <v>32</v>
      </c>
      <c r="Q66" s="95">
        <f t="shared" si="16"/>
        <v>266</v>
      </c>
      <c r="R66" s="97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1"/>
      <c r="AF66" s="151"/>
      <c r="AG66" s="151"/>
      <c r="AH66" s="151"/>
      <c r="AI66" s="244"/>
    </row>
    <row r="67" spans="2:35" ht="18" thickBot="1">
      <c r="B67" s="100"/>
      <c r="C67" s="687" t="s">
        <v>63</v>
      </c>
      <c r="D67" s="688"/>
      <c r="E67" s="688"/>
      <c r="F67" s="688"/>
      <c r="G67" s="688"/>
      <c r="H67" s="688"/>
      <c r="I67" s="688"/>
      <c r="J67" s="688"/>
      <c r="K67" s="44"/>
      <c r="L67" s="44"/>
      <c r="M67" s="44"/>
      <c r="N67" s="44"/>
      <c r="O67" s="44"/>
      <c r="P67" s="44"/>
      <c r="Q67" s="44"/>
      <c r="R67" s="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6"/>
      <c r="AF67" s="246"/>
      <c r="AG67" s="246"/>
      <c r="AH67" s="48"/>
      <c r="AI67" s="244"/>
    </row>
    <row r="68" spans="2:35" ht="36">
      <c r="B68" s="247">
        <v>1</v>
      </c>
      <c r="C68" s="248" t="s">
        <v>85</v>
      </c>
      <c r="D68" s="158" t="s">
        <v>65</v>
      </c>
      <c r="E68" s="159">
        <v>108</v>
      </c>
      <c r="F68" s="54">
        <v>108</v>
      </c>
      <c r="G68" s="57">
        <f aca="true" t="shared" si="17" ref="G68:G78">F68/54</f>
        <v>2</v>
      </c>
      <c r="H68" s="207">
        <f aca="true" t="shared" si="18" ref="H68:H79">F68/36</f>
        <v>3</v>
      </c>
      <c r="I68" s="249"/>
      <c r="J68" s="111" t="s">
        <v>99</v>
      </c>
      <c r="K68" s="57">
        <f aca="true" t="shared" si="19" ref="K68:K77">SUM(M68:P68)</f>
        <v>40</v>
      </c>
      <c r="L68" s="58">
        <f aca="true" t="shared" si="20" ref="L68:L77">M68+O68+N68</f>
        <v>35</v>
      </c>
      <c r="M68" s="58">
        <f aca="true" t="shared" si="21" ref="M68:O77">S68*$S$11+W68*$W$11+AA68*$AA$11+AE68*$AE$11</f>
        <v>7</v>
      </c>
      <c r="N68" s="58">
        <f t="shared" si="21"/>
        <v>28</v>
      </c>
      <c r="O68" s="58">
        <f t="shared" si="21"/>
        <v>0</v>
      </c>
      <c r="P68" s="52">
        <f aca="true" t="shared" si="22" ref="P68:P73">(V68+Z68+AD68+AH68)*$V$11</f>
        <v>5</v>
      </c>
      <c r="Q68" s="53">
        <f aca="true" t="shared" si="23" ref="Q68:Q78">F68-K68</f>
        <v>68</v>
      </c>
      <c r="R68" s="209">
        <f aca="true" t="shared" si="24" ref="R68:R78">Q68/F68</f>
        <v>0.6296296296296297</v>
      </c>
      <c r="S68" s="162">
        <v>1</v>
      </c>
      <c r="T68" s="64">
        <v>4</v>
      </c>
      <c r="U68" s="64"/>
      <c r="V68" s="62">
        <f>SUM(S68:U68)</f>
        <v>5</v>
      </c>
      <c r="W68" s="250"/>
      <c r="X68" s="64"/>
      <c r="Y68" s="64"/>
      <c r="Z68" s="251"/>
      <c r="AA68" s="162"/>
      <c r="AB68" s="64"/>
      <c r="AC68" s="64"/>
      <c r="AD68" s="62"/>
      <c r="AE68" s="250"/>
      <c r="AF68" s="64"/>
      <c r="AG68" s="64"/>
      <c r="AH68" s="251"/>
      <c r="AI68" s="252"/>
    </row>
    <row r="69" spans="2:35" ht="36">
      <c r="B69" s="114">
        <v>2</v>
      </c>
      <c r="C69" s="253" t="s">
        <v>86</v>
      </c>
      <c r="D69" s="254" t="s">
        <v>87</v>
      </c>
      <c r="E69" s="79">
        <v>288</v>
      </c>
      <c r="F69" s="70">
        <v>144</v>
      </c>
      <c r="G69" s="357">
        <f t="shared" si="17"/>
        <v>2.6666666666666665</v>
      </c>
      <c r="H69" s="210">
        <f t="shared" si="18"/>
        <v>4</v>
      </c>
      <c r="I69" s="255"/>
      <c r="J69" s="72" t="s">
        <v>99</v>
      </c>
      <c r="K69" s="73">
        <f t="shared" si="19"/>
        <v>56</v>
      </c>
      <c r="L69" s="74">
        <f t="shared" si="20"/>
        <v>49</v>
      </c>
      <c r="M69" s="74">
        <f t="shared" si="21"/>
        <v>35</v>
      </c>
      <c r="N69" s="74">
        <f t="shared" si="21"/>
        <v>0</v>
      </c>
      <c r="O69" s="74">
        <f t="shared" si="21"/>
        <v>14</v>
      </c>
      <c r="P69" s="75">
        <f t="shared" si="22"/>
        <v>7</v>
      </c>
      <c r="Q69" s="68">
        <f t="shared" si="23"/>
        <v>88</v>
      </c>
      <c r="R69" s="211">
        <f t="shared" si="24"/>
        <v>0.6111111111111112</v>
      </c>
      <c r="S69" s="142">
        <v>2</v>
      </c>
      <c r="T69" s="80"/>
      <c r="U69" s="80">
        <v>1</v>
      </c>
      <c r="V69" s="81">
        <f>SUM(S69:U69)</f>
        <v>3</v>
      </c>
      <c r="W69" s="144">
        <v>3</v>
      </c>
      <c r="X69" s="80"/>
      <c r="Y69" s="80">
        <v>1</v>
      </c>
      <c r="Z69" s="143">
        <f>SUM(W69:Y69)</f>
        <v>4</v>
      </c>
      <c r="AA69" s="142"/>
      <c r="AB69" s="80"/>
      <c r="AC69" s="80"/>
      <c r="AD69" s="81"/>
      <c r="AE69" s="144"/>
      <c r="AF69" s="80"/>
      <c r="AG69" s="80"/>
      <c r="AH69" s="143"/>
      <c r="AI69" s="256"/>
    </row>
    <row r="70" spans="2:35" ht="36">
      <c r="B70" s="114">
        <v>3</v>
      </c>
      <c r="C70" s="253" t="s">
        <v>86</v>
      </c>
      <c r="D70" s="254" t="s">
        <v>65</v>
      </c>
      <c r="E70" s="79">
        <v>288</v>
      </c>
      <c r="F70" s="70">
        <v>144</v>
      </c>
      <c r="G70" s="357">
        <f t="shared" si="17"/>
        <v>2.6666666666666665</v>
      </c>
      <c r="H70" s="210">
        <f t="shared" si="18"/>
        <v>4</v>
      </c>
      <c r="I70" s="257" t="s">
        <v>101</v>
      </c>
      <c r="J70" s="257"/>
      <c r="K70" s="73">
        <f t="shared" si="19"/>
        <v>48</v>
      </c>
      <c r="L70" s="74">
        <f>M70+O70+N70</f>
        <v>42</v>
      </c>
      <c r="M70" s="74">
        <f t="shared" si="21"/>
        <v>28</v>
      </c>
      <c r="N70" s="74">
        <f t="shared" si="21"/>
        <v>0</v>
      </c>
      <c r="O70" s="74">
        <f t="shared" si="21"/>
        <v>14</v>
      </c>
      <c r="P70" s="75">
        <f t="shared" si="22"/>
        <v>6</v>
      </c>
      <c r="Q70" s="68">
        <f t="shared" si="23"/>
        <v>96</v>
      </c>
      <c r="R70" s="211">
        <f t="shared" si="24"/>
        <v>0.6666666666666666</v>
      </c>
      <c r="S70" s="142"/>
      <c r="T70" s="80"/>
      <c r="U70" s="80"/>
      <c r="V70" s="81"/>
      <c r="W70" s="144"/>
      <c r="X70" s="80"/>
      <c r="Y70" s="80"/>
      <c r="Z70" s="143"/>
      <c r="AA70" s="142">
        <v>2</v>
      </c>
      <c r="AB70" s="80"/>
      <c r="AC70" s="80">
        <v>1</v>
      </c>
      <c r="AD70" s="81">
        <f>SUM(AA70:AC70)</f>
        <v>3</v>
      </c>
      <c r="AE70" s="144">
        <v>2</v>
      </c>
      <c r="AF70" s="80"/>
      <c r="AG70" s="80">
        <v>1</v>
      </c>
      <c r="AH70" s="143">
        <f>SUM(AE70:AG70)</f>
        <v>3</v>
      </c>
      <c r="AI70" s="256"/>
    </row>
    <row r="71" spans="2:35" ht="18">
      <c r="B71" s="114">
        <v>4</v>
      </c>
      <c r="C71" s="258" t="s">
        <v>88</v>
      </c>
      <c r="D71" s="67" t="s">
        <v>59</v>
      </c>
      <c r="E71" s="79">
        <v>162</v>
      </c>
      <c r="F71" s="70">
        <v>162</v>
      </c>
      <c r="G71" s="73">
        <f t="shared" si="17"/>
        <v>3</v>
      </c>
      <c r="H71" s="210">
        <f t="shared" si="18"/>
        <v>4.5</v>
      </c>
      <c r="I71" s="68" t="s">
        <v>99</v>
      </c>
      <c r="J71" s="257"/>
      <c r="K71" s="73">
        <f t="shared" si="19"/>
        <v>56</v>
      </c>
      <c r="L71" s="74">
        <f t="shared" si="20"/>
        <v>49</v>
      </c>
      <c r="M71" s="74">
        <f t="shared" si="21"/>
        <v>28</v>
      </c>
      <c r="N71" s="74">
        <f t="shared" si="21"/>
        <v>21</v>
      </c>
      <c r="O71" s="74">
        <f t="shared" si="21"/>
        <v>0</v>
      </c>
      <c r="P71" s="75">
        <f t="shared" si="22"/>
        <v>7</v>
      </c>
      <c r="Q71" s="68">
        <f t="shared" si="23"/>
        <v>106</v>
      </c>
      <c r="R71" s="211">
        <f t="shared" si="24"/>
        <v>0.654320987654321</v>
      </c>
      <c r="S71" s="142">
        <v>2</v>
      </c>
      <c r="T71" s="80">
        <v>2</v>
      </c>
      <c r="U71" s="77"/>
      <c r="V71" s="81">
        <f>SUM(S71:U71)</f>
        <v>4</v>
      </c>
      <c r="W71" s="144">
        <v>2</v>
      </c>
      <c r="X71" s="80">
        <v>1</v>
      </c>
      <c r="Y71" s="77"/>
      <c r="Z71" s="143">
        <f>SUM(W71:Y71)</f>
        <v>3</v>
      </c>
      <c r="AA71" s="142"/>
      <c r="AB71" s="80"/>
      <c r="AC71" s="77"/>
      <c r="AD71" s="81"/>
      <c r="AE71" s="144"/>
      <c r="AF71" s="80"/>
      <c r="AG71" s="77"/>
      <c r="AH71" s="143"/>
      <c r="AI71" s="256"/>
    </row>
    <row r="72" spans="2:35" ht="18">
      <c r="B72" s="114">
        <v>5</v>
      </c>
      <c r="C72" s="253" t="s">
        <v>289</v>
      </c>
      <c r="D72" s="67" t="s">
        <v>57</v>
      </c>
      <c r="E72" s="79">
        <v>162</v>
      </c>
      <c r="F72" s="70">
        <v>162</v>
      </c>
      <c r="G72" s="73">
        <f t="shared" si="17"/>
        <v>3</v>
      </c>
      <c r="H72" s="210">
        <f t="shared" si="18"/>
        <v>4.5</v>
      </c>
      <c r="I72" s="255"/>
      <c r="J72" s="257" t="s">
        <v>101</v>
      </c>
      <c r="K72" s="73">
        <f t="shared" si="19"/>
        <v>64</v>
      </c>
      <c r="L72" s="74">
        <f t="shared" si="20"/>
        <v>56</v>
      </c>
      <c r="M72" s="74">
        <f t="shared" si="21"/>
        <v>28</v>
      </c>
      <c r="N72" s="74">
        <f t="shared" si="21"/>
        <v>14</v>
      </c>
      <c r="O72" s="74">
        <f t="shared" si="21"/>
        <v>14</v>
      </c>
      <c r="P72" s="75">
        <f t="shared" si="22"/>
        <v>8</v>
      </c>
      <c r="Q72" s="68">
        <f t="shared" si="23"/>
        <v>98</v>
      </c>
      <c r="R72" s="211">
        <f t="shared" si="24"/>
        <v>0.6049382716049383</v>
      </c>
      <c r="S72" s="142"/>
      <c r="T72" s="80"/>
      <c r="U72" s="80"/>
      <c r="V72" s="81"/>
      <c r="W72" s="144"/>
      <c r="X72" s="80"/>
      <c r="Y72" s="80"/>
      <c r="Z72" s="143"/>
      <c r="AA72" s="142">
        <v>2</v>
      </c>
      <c r="AB72" s="80">
        <v>1</v>
      </c>
      <c r="AC72" s="80">
        <v>1</v>
      </c>
      <c r="AD72" s="81">
        <f>SUM(AA72:AC72)</f>
        <v>4</v>
      </c>
      <c r="AE72" s="144">
        <v>2</v>
      </c>
      <c r="AF72" s="80">
        <v>1</v>
      </c>
      <c r="AG72" s="80">
        <v>1</v>
      </c>
      <c r="AH72" s="143">
        <f>SUM(AE72:AG72)</f>
        <v>4</v>
      </c>
      <c r="AI72" s="256"/>
    </row>
    <row r="73" spans="2:35" ht="39" customHeight="1">
      <c r="B73" s="114">
        <v>6</v>
      </c>
      <c r="C73" s="253" t="s">
        <v>193</v>
      </c>
      <c r="D73" s="164" t="s">
        <v>89</v>
      </c>
      <c r="E73" s="79">
        <v>108</v>
      </c>
      <c r="F73" s="70">
        <v>108</v>
      </c>
      <c r="G73" s="73">
        <f t="shared" si="17"/>
        <v>2</v>
      </c>
      <c r="H73" s="210">
        <f t="shared" si="18"/>
        <v>3</v>
      </c>
      <c r="I73" s="255"/>
      <c r="J73" s="257" t="s">
        <v>101</v>
      </c>
      <c r="K73" s="73">
        <f t="shared" si="19"/>
        <v>40</v>
      </c>
      <c r="L73" s="74">
        <f t="shared" si="20"/>
        <v>35</v>
      </c>
      <c r="M73" s="74">
        <f t="shared" si="21"/>
        <v>21</v>
      </c>
      <c r="N73" s="74">
        <f t="shared" si="21"/>
        <v>14</v>
      </c>
      <c r="O73" s="74">
        <f t="shared" si="21"/>
        <v>0</v>
      </c>
      <c r="P73" s="75">
        <f t="shared" si="22"/>
        <v>5</v>
      </c>
      <c r="Q73" s="68">
        <f t="shared" si="23"/>
        <v>68</v>
      </c>
      <c r="R73" s="211">
        <f t="shared" si="24"/>
        <v>0.6296296296296297</v>
      </c>
      <c r="S73" s="142"/>
      <c r="T73" s="80"/>
      <c r="U73" s="80"/>
      <c r="V73" s="81"/>
      <c r="W73" s="144"/>
      <c r="X73" s="80"/>
      <c r="Y73" s="80"/>
      <c r="Z73" s="143"/>
      <c r="AA73" s="142">
        <v>3</v>
      </c>
      <c r="AB73" s="80">
        <v>2</v>
      </c>
      <c r="AC73" s="80"/>
      <c r="AD73" s="81">
        <f>SUM(AA73:AC73)</f>
        <v>5</v>
      </c>
      <c r="AE73" s="144"/>
      <c r="AF73" s="80"/>
      <c r="AG73" s="80"/>
      <c r="AH73" s="143"/>
      <c r="AI73" s="256"/>
    </row>
    <row r="74" spans="2:35" ht="18">
      <c r="B74" s="699">
        <v>7</v>
      </c>
      <c r="C74" s="697" t="s">
        <v>90</v>
      </c>
      <c r="D74" s="164" t="s">
        <v>91</v>
      </c>
      <c r="E74" s="68">
        <v>108</v>
      </c>
      <c r="F74" s="70">
        <v>54</v>
      </c>
      <c r="G74" s="73">
        <f t="shared" si="17"/>
        <v>1</v>
      </c>
      <c r="H74" s="210">
        <f t="shared" si="18"/>
        <v>1.5</v>
      </c>
      <c r="I74" s="255"/>
      <c r="J74" s="255" t="s">
        <v>100</v>
      </c>
      <c r="K74" s="73">
        <f>SUM(M74:P74)</f>
        <v>16</v>
      </c>
      <c r="L74" s="74">
        <f>M74+O74+N74</f>
        <v>14</v>
      </c>
      <c r="M74" s="74">
        <f t="shared" si="21"/>
        <v>7</v>
      </c>
      <c r="N74" s="74">
        <f t="shared" si="21"/>
        <v>0</v>
      </c>
      <c r="O74" s="74">
        <f t="shared" si="21"/>
        <v>7</v>
      </c>
      <c r="P74" s="75">
        <f>(V74+Z74+AD74+AH74)*$V$11</f>
        <v>2</v>
      </c>
      <c r="Q74" s="68">
        <f>F74-K74</f>
        <v>38</v>
      </c>
      <c r="R74" s="211">
        <f>Q74/F74</f>
        <v>0.7037037037037037</v>
      </c>
      <c r="S74" s="142"/>
      <c r="T74" s="80"/>
      <c r="U74" s="77"/>
      <c r="V74" s="81"/>
      <c r="W74" s="144"/>
      <c r="X74" s="80"/>
      <c r="Y74" s="77"/>
      <c r="Z74" s="143"/>
      <c r="AA74" s="142">
        <v>1</v>
      </c>
      <c r="AB74" s="80"/>
      <c r="AC74" s="77">
        <v>1</v>
      </c>
      <c r="AD74" s="81">
        <f>SUM(AA74:AC74)</f>
        <v>2</v>
      </c>
      <c r="AE74" s="144"/>
      <c r="AF74" s="80"/>
      <c r="AG74" s="77"/>
      <c r="AH74" s="143"/>
      <c r="AI74" s="256"/>
    </row>
    <row r="75" spans="2:35" ht="18">
      <c r="B75" s="700"/>
      <c r="C75" s="698"/>
      <c r="D75" s="164" t="s">
        <v>98</v>
      </c>
      <c r="E75" s="68">
        <v>108</v>
      </c>
      <c r="F75" s="70">
        <v>54</v>
      </c>
      <c r="G75" s="73">
        <f t="shared" si="17"/>
        <v>1</v>
      </c>
      <c r="H75" s="210">
        <f>F75/36</f>
        <v>1.5</v>
      </c>
      <c r="I75" s="255"/>
      <c r="J75" s="255" t="s">
        <v>101</v>
      </c>
      <c r="K75" s="73">
        <f>SUM(M75:P75)</f>
        <v>16</v>
      </c>
      <c r="L75" s="74">
        <f>M75+O75+N75</f>
        <v>14</v>
      </c>
      <c r="M75" s="74">
        <f>S75*$S$11+W75*$W$11+AA75*$AA$11+AE75*$AE$11</f>
        <v>7</v>
      </c>
      <c r="N75" s="74">
        <f>T75*$S$11+X75*$W$11+AB75*$AA$11+AF75*$AE$11</f>
        <v>0</v>
      </c>
      <c r="O75" s="74">
        <f>U75*$S$11+Y75*$W$11+AC75*$AA$11+AG75*$AE$11</f>
        <v>7</v>
      </c>
      <c r="P75" s="75">
        <f>(V75+Z75+AD75+AH75)*$V$11</f>
        <v>2</v>
      </c>
      <c r="Q75" s="68">
        <f>F75-K75</f>
        <v>38</v>
      </c>
      <c r="R75" s="211">
        <f>Q75/F75</f>
        <v>0.7037037037037037</v>
      </c>
      <c r="S75" s="142"/>
      <c r="T75" s="80"/>
      <c r="U75" s="77"/>
      <c r="V75" s="81"/>
      <c r="W75" s="144"/>
      <c r="X75" s="80"/>
      <c r="Y75" s="77"/>
      <c r="Z75" s="143"/>
      <c r="AA75" s="142"/>
      <c r="AB75" s="80"/>
      <c r="AC75" s="77"/>
      <c r="AD75" s="81"/>
      <c r="AE75" s="142">
        <v>1</v>
      </c>
      <c r="AF75" s="80"/>
      <c r="AG75" s="77">
        <v>1</v>
      </c>
      <c r="AH75" s="81">
        <f>SUM(AE75:AG75)</f>
        <v>2</v>
      </c>
      <c r="AI75" s="256"/>
    </row>
    <row r="76" spans="2:35" ht="18">
      <c r="B76" s="114">
        <v>8</v>
      </c>
      <c r="C76" s="258" t="s">
        <v>92</v>
      </c>
      <c r="D76" s="67" t="s">
        <v>69</v>
      </c>
      <c r="E76" s="79">
        <v>144</v>
      </c>
      <c r="F76" s="70">
        <v>144</v>
      </c>
      <c r="G76" s="357">
        <f t="shared" si="17"/>
        <v>2.6666666666666665</v>
      </c>
      <c r="H76" s="210">
        <f t="shared" si="18"/>
        <v>4</v>
      </c>
      <c r="I76" s="255" t="s">
        <v>101</v>
      </c>
      <c r="J76" s="257"/>
      <c r="K76" s="73">
        <f t="shared" si="19"/>
        <v>48</v>
      </c>
      <c r="L76" s="74">
        <f t="shared" si="20"/>
        <v>42</v>
      </c>
      <c r="M76" s="74">
        <f t="shared" si="21"/>
        <v>21</v>
      </c>
      <c r="N76" s="74">
        <f>T76*$S$11+X76*$W$11+AB76*$AA$11+AF76*$AE$11</f>
        <v>14</v>
      </c>
      <c r="O76" s="74">
        <f t="shared" si="21"/>
        <v>7</v>
      </c>
      <c r="P76" s="75">
        <f>(V76+Z76+AD76+AH76)*$V$11</f>
        <v>6</v>
      </c>
      <c r="Q76" s="68">
        <f t="shared" si="23"/>
        <v>96</v>
      </c>
      <c r="R76" s="211">
        <f t="shared" si="24"/>
        <v>0.6666666666666666</v>
      </c>
      <c r="S76" s="142"/>
      <c r="T76" s="80"/>
      <c r="U76" s="80"/>
      <c r="V76" s="81"/>
      <c r="W76" s="144"/>
      <c r="X76" s="80"/>
      <c r="Y76" s="80"/>
      <c r="Z76" s="143"/>
      <c r="AA76" s="142"/>
      <c r="AB76" s="80"/>
      <c r="AC76" s="80"/>
      <c r="AD76" s="81"/>
      <c r="AE76" s="144">
        <v>3</v>
      </c>
      <c r="AF76" s="80">
        <v>2</v>
      </c>
      <c r="AG76" s="80">
        <v>1</v>
      </c>
      <c r="AH76" s="143">
        <f>SUM(AE76:AG76)</f>
        <v>6</v>
      </c>
      <c r="AI76" s="256"/>
    </row>
    <row r="77" spans="2:35" ht="18">
      <c r="B77" s="176">
        <v>9</v>
      </c>
      <c r="C77" s="258" t="s">
        <v>93</v>
      </c>
      <c r="D77" s="260" t="s">
        <v>57</v>
      </c>
      <c r="E77" s="68">
        <v>162</v>
      </c>
      <c r="F77" s="70">
        <v>162</v>
      </c>
      <c r="G77" s="73">
        <f>F77/54</f>
        <v>3</v>
      </c>
      <c r="H77" s="210">
        <f t="shared" si="18"/>
        <v>4.5</v>
      </c>
      <c r="I77" s="68" t="s">
        <v>99</v>
      </c>
      <c r="J77" s="257"/>
      <c r="K77" s="73">
        <f t="shared" si="19"/>
        <v>64</v>
      </c>
      <c r="L77" s="74">
        <f t="shared" si="20"/>
        <v>56</v>
      </c>
      <c r="M77" s="74">
        <f t="shared" si="21"/>
        <v>28</v>
      </c>
      <c r="N77" s="74">
        <f>T77*$S$11+X77*$W$11+AB77*$AA$11+AF77*$AE$11</f>
        <v>14</v>
      </c>
      <c r="O77" s="74">
        <f t="shared" si="21"/>
        <v>14</v>
      </c>
      <c r="P77" s="75">
        <f>(V77+Z77+AD77+AH77)*$V$11</f>
        <v>8</v>
      </c>
      <c r="Q77" s="68">
        <f t="shared" si="23"/>
        <v>98</v>
      </c>
      <c r="R77" s="211">
        <f t="shared" si="24"/>
        <v>0.6049382716049383</v>
      </c>
      <c r="S77" s="142">
        <v>2</v>
      </c>
      <c r="T77" s="80">
        <v>1</v>
      </c>
      <c r="U77" s="80">
        <v>1</v>
      </c>
      <c r="V77" s="81">
        <f>SUM(S77:U77)</f>
        <v>4</v>
      </c>
      <c r="W77" s="144">
        <v>2</v>
      </c>
      <c r="X77" s="80">
        <v>1</v>
      </c>
      <c r="Y77" s="80">
        <v>1</v>
      </c>
      <c r="Z77" s="143">
        <f>SUM(W77:Y77)</f>
        <v>4</v>
      </c>
      <c r="AA77" s="142"/>
      <c r="AB77" s="80"/>
      <c r="AC77" s="80"/>
      <c r="AD77" s="81"/>
      <c r="AE77" s="144"/>
      <c r="AF77" s="80"/>
      <c r="AG77" s="80"/>
      <c r="AH77" s="143"/>
      <c r="AI77" s="256"/>
    </row>
    <row r="78" spans="2:35" ht="18" thickBot="1">
      <c r="B78" s="145">
        <v>10</v>
      </c>
      <c r="C78" s="181" t="s">
        <v>94</v>
      </c>
      <c r="D78" s="182" t="s">
        <v>69</v>
      </c>
      <c r="E78" s="82">
        <v>432</v>
      </c>
      <c r="F78" s="85">
        <v>216</v>
      </c>
      <c r="G78" s="7">
        <f t="shared" si="17"/>
        <v>4</v>
      </c>
      <c r="H78" s="217">
        <f t="shared" si="18"/>
        <v>6</v>
      </c>
      <c r="I78" s="261"/>
      <c r="J78" s="262" t="s">
        <v>101</v>
      </c>
      <c r="K78" s="7"/>
      <c r="L78" s="8"/>
      <c r="M78" s="8"/>
      <c r="N78" s="8"/>
      <c r="O78" s="8"/>
      <c r="P78" s="9"/>
      <c r="Q78" s="84">
        <f t="shared" si="23"/>
        <v>216</v>
      </c>
      <c r="R78" s="242">
        <f t="shared" si="24"/>
        <v>1</v>
      </c>
      <c r="S78" s="146"/>
      <c r="T78" s="147"/>
      <c r="U78" s="147"/>
      <c r="V78" s="148"/>
      <c r="W78" s="263"/>
      <c r="X78" s="147"/>
      <c r="Y78" s="147"/>
      <c r="Z78" s="185"/>
      <c r="AA78" s="146"/>
      <c r="AB78" s="147"/>
      <c r="AC78" s="147"/>
      <c r="AD78" s="148"/>
      <c r="AE78" s="263"/>
      <c r="AF78" s="147"/>
      <c r="AG78" s="147"/>
      <c r="AH78" s="185">
        <v>1</v>
      </c>
      <c r="AI78" s="264"/>
    </row>
    <row r="79" spans="2:35" ht="18">
      <c r="B79" s="44"/>
      <c r="C79" s="265"/>
      <c r="D79" s="93" t="s">
        <v>47</v>
      </c>
      <c r="E79" s="95"/>
      <c r="F79" s="95">
        <f>SUM(F68:F78)</f>
        <v>1458</v>
      </c>
      <c r="G79" s="95">
        <f>F79/54</f>
        <v>27</v>
      </c>
      <c r="H79" s="231">
        <f t="shared" si="18"/>
        <v>40.5</v>
      </c>
      <c r="I79" s="95"/>
      <c r="J79" s="95"/>
      <c r="K79" s="95">
        <f>SUM(K68:K69)</f>
        <v>96</v>
      </c>
      <c r="L79" s="95">
        <f>SUM(L68:L78)</f>
        <v>392</v>
      </c>
      <c r="M79" s="95">
        <f>SUM(M68:M78)</f>
        <v>210</v>
      </c>
      <c r="N79" s="95">
        <f>SUM(N68:N78)</f>
        <v>105</v>
      </c>
      <c r="O79" s="95">
        <f>SUM(O68:O78)</f>
        <v>77</v>
      </c>
      <c r="P79" s="95">
        <f>SUM(P68:P78)</f>
        <v>56</v>
      </c>
      <c r="Q79" s="95">
        <f>SUM(Q68:Q69)</f>
        <v>156</v>
      </c>
      <c r="R79" s="97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266"/>
    </row>
    <row r="80" spans="2:35" ht="18">
      <c r="B80" s="38"/>
      <c r="C80" s="268" t="s">
        <v>113</v>
      </c>
      <c r="D80" s="26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94"/>
    </row>
    <row r="81" spans="2:35" ht="18" thickBot="1">
      <c r="B81" s="38"/>
      <c r="C81" s="268" t="s">
        <v>212</v>
      </c>
      <c r="D81" s="26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94"/>
    </row>
    <row r="82" spans="2:35" ht="18" thickBot="1">
      <c r="B82" s="374">
        <v>1</v>
      </c>
      <c r="C82" s="286" t="s">
        <v>45</v>
      </c>
      <c r="D82" s="375" t="s">
        <v>46</v>
      </c>
      <c r="E82" s="323">
        <v>324</v>
      </c>
      <c r="F82" s="272">
        <v>162</v>
      </c>
      <c r="G82" s="318">
        <f>F82/54</f>
        <v>3</v>
      </c>
      <c r="H82" s="278">
        <f>F82/36</f>
        <v>4.5</v>
      </c>
      <c r="I82" s="275"/>
      <c r="J82" s="283" t="s">
        <v>217</v>
      </c>
      <c r="K82" s="273">
        <f>SUM(M82:P82)</f>
        <v>128</v>
      </c>
      <c r="L82" s="277">
        <f>M82+O82+N82</f>
        <v>112</v>
      </c>
      <c r="M82" s="277">
        <f>S82*$S$11+W82*$W$11+AA82*$AA$11+AE82*$AE$11</f>
        <v>0</v>
      </c>
      <c r="N82" s="277">
        <f>T82*S76+X82*W76+AB82*AA76+AF82*AE76</f>
        <v>0</v>
      </c>
      <c r="O82" s="277">
        <f>U82*$S$11+Y82*$W$11+AC82*$AA$11+AG82*$AE$11</f>
        <v>112</v>
      </c>
      <c r="P82" s="274">
        <f>(V82+Z82+AD82+AH82)*$V$11</f>
        <v>16</v>
      </c>
      <c r="Q82" s="273">
        <f>F82-K82</f>
        <v>34</v>
      </c>
      <c r="R82" s="279">
        <f>Q82/F82</f>
        <v>0.20987654320987653</v>
      </c>
      <c r="S82" s="275"/>
      <c r="T82" s="276"/>
      <c r="U82" s="276">
        <v>4</v>
      </c>
      <c r="V82" s="272">
        <f>SUM(S82:U82)</f>
        <v>4</v>
      </c>
      <c r="W82" s="275"/>
      <c r="X82" s="276"/>
      <c r="Y82" s="276">
        <v>4</v>
      </c>
      <c r="Z82" s="272">
        <f>SUM(W82:Y82)</f>
        <v>4</v>
      </c>
      <c r="AA82" s="275"/>
      <c r="AB82" s="276"/>
      <c r="AC82" s="276">
        <v>4</v>
      </c>
      <c r="AD82" s="272">
        <f>SUM(AA82:AC82)</f>
        <v>4</v>
      </c>
      <c r="AE82" s="275"/>
      <c r="AF82" s="276"/>
      <c r="AG82" s="276">
        <v>4</v>
      </c>
      <c r="AH82" s="272">
        <f>SUM(AE82:AG82)</f>
        <v>4</v>
      </c>
      <c r="AI82" s="376">
        <v>4</v>
      </c>
    </row>
    <row r="83" spans="2:35" ht="18">
      <c r="B83" s="44"/>
      <c r="C83" s="93"/>
      <c r="D83" s="93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7"/>
      <c r="S83" s="150"/>
      <c r="T83" s="150"/>
      <c r="U83" s="150"/>
      <c r="V83" s="150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1"/>
      <c r="AH83" s="151"/>
      <c r="AI83" s="48"/>
    </row>
    <row r="84" spans="2:35" ht="18" thickBot="1">
      <c r="B84" s="90"/>
      <c r="C84" s="229"/>
      <c r="D84" s="230"/>
      <c r="E84" s="95"/>
      <c r="F84" s="95"/>
      <c r="G84" s="95"/>
      <c r="H84" s="231"/>
      <c r="I84" s="95"/>
      <c r="J84" s="95"/>
      <c r="K84" s="95"/>
      <c r="L84" s="95"/>
      <c r="M84" s="95"/>
      <c r="N84" s="95"/>
      <c r="O84" s="95"/>
      <c r="P84" s="95"/>
      <c r="Q84" s="95"/>
      <c r="R84" s="97"/>
      <c r="S84" s="569" t="s">
        <v>72</v>
      </c>
      <c r="T84" s="569"/>
      <c r="U84" s="569"/>
      <c r="V84" s="569"/>
      <c r="W84" s="569"/>
      <c r="X84" s="569"/>
      <c r="Y84" s="569"/>
      <c r="Z84" s="569"/>
      <c r="AA84" s="569"/>
      <c r="AB84" s="569"/>
      <c r="AC84" s="569"/>
      <c r="AD84" s="569"/>
      <c r="AE84" s="569"/>
      <c r="AF84" s="569"/>
      <c r="AG84" s="569"/>
      <c r="AH84" s="150"/>
      <c r="AI84" s="154"/>
    </row>
    <row r="85" spans="2:35" ht="18" thickBot="1">
      <c r="B85" s="90"/>
      <c r="C85" s="229"/>
      <c r="D85" s="230" t="s">
        <v>73</v>
      </c>
      <c r="E85" s="93"/>
      <c r="F85" s="94">
        <f>F62+F66+F79</f>
        <v>2160</v>
      </c>
      <c r="G85" s="94">
        <f>G62+G66+G79</f>
        <v>40</v>
      </c>
      <c r="H85" s="94">
        <f>H62+H66+H79</f>
        <v>60</v>
      </c>
      <c r="I85" s="95"/>
      <c r="J85" s="95"/>
      <c r="K85" s="94">
        <f aca="true" t="shared" si="25" ref="K85:Q85">K62+K66+K79</f>
        <v>408</v>
      </c>
      <c r="L85" s="94">
        <f t="shared" si="25"/>
        <v>665</v>
      </c>
      <c r="M85" s="94">
        <f t="shared" si="25"/>
        <v>357</v>
      </c>
      <c r="N85" s="94">
        <f t="shared" si="25"/>
        <v>161</v>
      </c>
      <c r="O85" s="94">
        <f t="shared" si="25"/>
        <v>147</v>
      </c>
      <c r="P85" s="94">
        <f t="shared" si="25"/>
        <v>95</v>
      </c>
      <c r="Q85" s="94">
        <f t="shared" si="25"/>
        <v>546</v>
      </c>
      <c r="R85" s="97"/>
      <c r="S85" s="566">
        <f>SUM(S60:U82)</f>
        <v>28</v>
      </c>
      <c r="T85" s="567"/>
      <c r="U85" s="567"/>
      <c r="V85" s="573"/>
      <c r="W85" s="689">
        <f>SUM(W60:Y82)</f>
        <v>27</v>
      </c>
      <c r="X85" s="567"/>
      <c r="Y85" s="567"/>
      <c r="Z85" s="573"/>
      <c r="AA85" s="689">
        <f>SUM(AA60:AC82)</f>
        <v>29</v>
      </c>
      <c r="AB85" s="567"/>
      <c r="AC85" s="567"/>
      <c r="AD85" s="568"/>
      <c r="AE85" s="566">
        <f>SUM(AE60:AG82)</f>
        <v>27</v>
      </c>
      <c r="AF85" s="567"/>
      <c r="AG85" s="567"/>
      <c r="AH85" s="568"/>
      <c r="AI85" s="154"/>
    </row>
    <row r="86" spans="2:35" ht="18">
      <c r="B86" s="34"/>
      <c r="C86" s="570" t="s">
        <v>74</v>
      </c>
      <c r="D86" s="570"/>
      <c r="E86" s="94"/>
      <c r="F86" s="192"/>
      <c r="G86" s="95"/>
      <c r="H86" s="95"/>
      <c r="I86" s="193"/>
      <c r="J86" s="194"/>
      <c r="K86" s="194"/>
      <c r="L86" s="194"/>
      <c r="M86" s="194"/>
      <c r="N86" s="194"/>
      <c r="O86" s="194"/>
      <c r="P86" s="195"/>
      <c r="Q86" s="195"/>
      <c r="R86" s="195"/>
      <c r="S86" s="196"/>
      <c r="T86" s="197"/>
      <c r="U86" s="197"/>
      <c r="V86" s="197"/>
      <c r="W86" s="196"/>
      <c r="X86" s="197"/>
      <c r="Y86" s="197"/>
      <c r="Z86" s="197"/>
      <c r="AA86" s="196"/>
      <c r="AB86" s="197"/>
      <c r="AC86" s="197"/>
      <c r="AD86" s="197"/>
      <c r="AE86" s="196"/>
      <c r="AF86" s="197"/>
      <c r="AG86" s="197"/>
      <c r="AH86" s="91"/>
      <c r="AI86" s="40"/>
    </row>
    <row r="87" spans="2:35" ht="18">
      <c r="B87" s="198"/>
      <c r="C87" s="701" t="s">
        <v>95</v>
      </c>
      <c r="D87" s="701"/>
      <c r="E87" s="202"/>
      <c r="F87" s="91"/>
      <c r="G87" s="91"/>
      <c r="H87" s="200"/>
      <c r="I87" s="91"/>
      <c r="J87" s="91"/>
      <c r="K87" s="91"/>
      <c r="L87" s="686" t="s">
        <v>96</v>
      </c>
      <c r="M87" s="686"/>
      <c r="N87" s="686"/>
      <c r="O87" s="686"/>
      <c r="P87" s="686"/>
      <c r="Q87" s="686"/>
      <c r="R87" s="686"/>
      <c r="S87" s="686"/>
      <c r="T87" s="686"/>
      <c r="U87" s="686"/>
      <c r="V87" s="686"/>
      <c r="W87" s="686"/>
      <c r="X87" s="686"/>
      <c r="Y87" s="686"/>
      <c r="Z87" s="686"/>
      <c r="AA87" s="686"/>
      <c r="AB87" s="686"/>
      <c r="AC87" s="686"/>
      <c r="AD87" s="686"/>
      <c r="AE87" s="686"/>
      <c r="AF87" s="686"/>
      <c r="AG87" s="686"/>
      <c r="AH87" s="686"/>
      <c r="AI87" s="204"/>
    </row>
    <row r="88" spans="2:35" ht="18">
      <c r="B88" s="198"/>
      <c r="C88" s="202"/>
      <c r="D88" s="202"/>
      <c r="E88" s="202"/>
      <c r="F88" s="91"/>
      <c r="G88" s="91"/>
      <c r="H88" s="200"/>
      <c r="I88" s="91"/>
      <c r="J88" s="91"/>
      <c r="K88" s="91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204"/>
    </row>
    <row r="89" spans="2:35" ht="18">
      <c r="B89" s="198"/>
      <c r="C89" s="202"/>
      <c r="D89" s="202"/>
      <c r="E89" s="202"/>
      <c r="F89" s="91"/>
      <c r="G89" s="91"/>
      <c r="H89" s="200"/>
      <c r="I89" s="91"/>
      <c r="J89" s="91"/>
      <c r="K89" s="91"/>
      <c r="L89" s="93"/>
      <c r="M89" s="679" t="s">
        <v>76</v>
      </c>
      <c r="N89" s="679"/>
      <c r="O89" s="679"/>
      <c r="P89" s="679"/>
      <c r="Q89" s="679"/>
      <c r="R89" s="91"/>
      <c r="S89" s="680"/>
      <c r="T89" s="681"/>
      <c r="U89" s="681"/>
      <c r="V89" s="682"/>
      <c r="W89" s="680">
        <v>3</v>
      </c>
      <c r="X89" s="681"/>
      <c r="Y89" s="681"/>
      <c r="Z89" s="682"/>
      <c r="AA89" s="680">
        <v>1</v>
      </c>
      <c r="AB89" s="681"/>
      <c r="AC89" s="681"/>
      <c r="AD89" s="682"/>
      <c r="AE89" s="680">
        <v>4</v>
      </c>
      <c r="AF89" s="681"/>
      <c r="AG89" s="681"/>
      <c r="AH89" s="682"/>
      <c r="AI89" s="201">
        <f>SUM(S89:AH89)</f>
        <v>8</v>
      </c>
    </row>
    <row r="90" spans="2:35" ht="18">
      <c r="B90" s="198"/>
      <c r="C90" s="202"/>
      <c r="D90" s="202"/>
      <c r="E90" s="202"/>
      <c r="F90" s="91"/>
      <c r="G90" s="91"/>
      <c r="H90" s="200"/>
      <c r="I90" s="91"/>
      <c r="J90" s="91"/>
      <c r="K90" s="91"/>
      <c r="L90" s="93"/>
      <c r="M90" s="679" t="s">
        <v>77</v>
      </c>
      <c r="N90" s="679"/>
      <c r="O90" s="679"/>
      <c r="P90" s="679"/>
      <c r="Q90" s="679"/>
      <c r="S90" s="680"/>
      <c r="T90" s="681"/>
      <c r="U90" s="681"/>
      <c r="V90" s="682"/>
      <c r="W90" s="680">
        <v>5</v>
      </c>
      <c r="X90" s="681"/>
      <c r="Y90" s="681"/>
      <c r="Z90" s="682"/>
      <c r="AA90" s="680">
        <v>1</v>
      </c>
      <c r="AB90" s="681"/>
      <c r="AC90" s="681"/>
      <c r="AD90" s="682"/>
      <c r="AE90" s="680">
        <v>5</v>
      </c>
      <c r="AF90" s="681"/>
      <c r="AG90" s="681"/>
      <c r="AH90" s="682"/>
      <c r="AI90" s="201">
        <f>SUM(S90:AH90)</f>
        <v>11</v>
      </c>
    </row>
    <row r="91" spans="2:36" ht="12.75">
      <c r="B91" s="690"/>
      <c r="C91" s="690"/>
      <c r="D91" s="690"/>
      <c r="E91" s="690"/>
      <c r="F91" s="690"/>
      <c r="G91" s="690"/>
      <c r="H91" s="690"/>
      <c r="I91" s="690"/>
      <c r="J91" s="690"/>
      <c r="K91" s="690"/>
      <c r="L91" s="690"/>
      <c r="M91" s="690"/>
      <c r="N91" s="690"/>
      <c r="O91" s="690"/>
      <c r="P91" s="690"/>
      <c r="Q91" s="690"/>
      <c r="R91" s="690"/>
      <c r="S91" s="690"/>
      <c r="T91" s="690"/>
      <c r="U91" s="690"/>
      <c r="V91" s="690"/>
      <c r="W91" s="690"/>
      <c r="X91" s="690"/>
      <c r="Y91" s="690"/>
      <c r="Z91" s="690"/>
      <c r="AA91" s="690"/>
      <c r="AB91" s="690"/>
      <c r="AC91" s="690"/>
      <c r="AD91" s="690"/>
      <c r="AE91" s="690"/>
      <c r="AF91" s="690"/>
      <c r="AG91" s="690"/>
      <c r="AH91" s="690"/>
      <c r="AI91" s="305"/>
      <c r="AJ91" s="307"/>
    </row>
    <row r="92" spans="2:36" ht="21">
      <c r="B92" s="557" t="s">
        <v>214</v>
      </c>
      <c r="C92" s="557"/>
      <c r="D92" s="557"/>
      <c r="E92" s="557"/>
      <c r="F92" s="557"/>
      <c r="G92" s="557"/>
      <c r="H92" s="557"/>
      <c r="I92" s="557"/>
      <c r="J92" s="557"/>
      <c r="K92" s="557"/>
      <c r="L92" s="557"/>
      <c r="M92" s="557"/>
      <c r="N92" s="557"/>
      <c r="O92" s="557"/>
      <c r="P92" s="557"/>
      <c r="Q92" s="557"/>
      <c r="R92" s="557"/>
      <c r="S92" s="557"/>
      <c r="T92" s="557"/>
      <c r="U92" s="557"/>
      <c r="V92" s="557"/>
      <c r="W92" s="557"/>
      <c r="X92" s="557"/>
      <c r="Y92" s="557"/>
      <c r="Z92" s="557"/>
      <c r="AA92" s="557"/>
      <c r="AB92" s="557"/>
      <c r="AC92" s="557"/>
      <c r="AD92" s="557"/>
      <c r="AE92" s="557"/>
      <c r="AF92" s="557"/>
      <c r="AG92" s="557"/>
      <c r="AH92" s="305"/>
      <c r="AI92" s="305"/>
      <c r="AJ92" s="307"/>
    </row>
    <row r="93" spans="2:36" ht="17.25">
      <c r="B93" s="310"/>
      <c r="C93" s="558" t="s">
        <v>223</v>
      </c>
      <c r="D93" s="558"/>
      <c r="E93" s="558"/>
      <c r="F93" s="558"/>
      <c r="G93" s="558"/>
      <c r="H93" s="558"/>
      <c r="I93" s="558"/>
      <c r="J93" s="558"/>
      <c r="K93" s="558"/>
      <c r="L93" s="558"/>
      <c r="M93" s="558"/>
      <c r="N93" s="558"/>
      <c r="O93" s="558"/>
      <c r="P93" s="558"/>
      <c r="Q93" s="558"/>
      <c r="R93" s="558"/>
      <c r="S93" s="558"/>
      <c r="T93" s="558"/>
      <c r="U93" s="558"/>
      <c r="V93" s="558"/>
      <c r="W93" s="558"/>
      <c r="X93" s="558"/>
      <c r="Y93" s="558"/>
      <c r="Z93" s="558"/>
      <c r="AA93" s="558"/>
      <c r="AB93" s="558"/>
      <c r="AC93" s="558"/>
      <c r="AD93" s="558"/>
      <c r="AE93" s="558"/>
      <c r="AF93" s="558"/>
      <c r="AG93" s="558"/>
      <c r="AH93" s="305"/>
      <c r="AI93" s="305"/>
      <c r="AJ93" s="307"/>
    </row>
    <row r="94" spans="2:36" ht="15.75" thickBot="1">
      <c r="B94" s="311"/>
      <c r="C94" s="312"/>
      <c r="D94" s="312"/>
      <c r="E94" s="312"/>
      <c r="F94" s="312"/>
      <c r="G94" s="312"/>
      <c r="H94" s="312"/>
      <c r="I94" s="312"/>
      <c r="J94" s="312"/>
      <c r="K94" s="312"/>
      <c r="L94" s="312"/>
      <c r="M94" s="312"/>
      <c r="N94" s="312"/>
      <c r="O94" s="312"/>
      <c r="P94" s="312"/>
      <c r="Q94" s="312"/>
      <c r="R94" s="312"/>
      <c r="S94" s="312"/>
      <c r="T94" s="312"/>
      <c r="U94" s="312"/>
      <c r="V94" s="312"/>
      <c r="W94" s="312"/>
      <c r="X94" s="312"/>
      <c r="Y94" s="312"/>
      <c r="Z94" s="312"/>
      <c r="AA94" s="305"/>
      <c r="AB94" s="305"/>
      <c r="AC94" s="305"/>
      <c r="AD94" s="305"/>
      <c r="AE94" s="305"/>
      <c r="AF94" s="305"/>
      <c r="AG94" s="305"/>
      <c r="AH94" s="305"/>
      <c r="AI94" s="305"/>
      <c r="AJ94" s="307"/>
    </row>
    <row r="95" spans="2:36" ht="15">
      <c r="B95" s="691" t="s">
        <v>0</v>
      </c>
      <c r="C95" s="693" t="s">
        <v>1</v>
      </c>
      <c r="D95" s="585" t="s">
        <v>2</v>
      </c>
      <c r="E95" s="694" t="s">
        <v>3</v>
      </c>
      <c r="F95" s="694"/>
      <c r="G95" s="694"/>
      <c r="H95" s="694"/>
      <c r="I95" s="695" t="s">
        <v>4</v>
      </c>
      <c r="J95" s="695"/>
      <c r="K95" s="592" t="s">
        <v>5</v>
      </c>
      <c r="L95" s="592"/>
      <c r="M95" s="592"/>
      <c r="N95" s="592"/>
      <c r="O95" s="592"/>
      <c r="P95" s="592"/>
      <c r="Q95" s="594" t="s">
        <v>6</v>
      </c>
      <c r="R95" s="595"/>
      <c r="S95" s="589" t="s">
        <v>102</v>
      </c>
      <c r="T95" s="589"/>
      <c r="U95" s="589"/>
      <c r="V95" s="589"/>
      <c r="W95" s="589"/>
      <c r="X95" s="589"/>
      <c r="Y95" s="589"/>
      <c r="Z95" s="589"/>
      <c r="AA95" s="589"/>
      <c r="AB95" s="589"/>
      <c r="AC95" s="589"/>
      <c r="AD95" s="589"/>
      <c r="AE95" s="589"/>
      <c r="AF95" s="589"/>
      <c r="AG95" s="589"/>
      <c r="AH95" s="589"/>
      <c r="AI95" s="580" t="s">
        <v>8</v>
      </c>
      <c r="AJ95" s="307"/>
    </row>
    <row r="96" spans="2:36" ht="15">
      <c r="B96" s="692"/>
      <c r="C96" s="583"/>
      <c r="D96" s="586"/>
      <c r="E96" s="587"/>
      <c r="F96" s="587"/>
      <c r="G96" s="587"/>
      <c r="H96" s="587"/>
      <c r="I96" s="696"/>
      <c r="J96" s="696"/>
      <c r="K96" s="593"/>
      <c r="L96" s="593"/>
      <c r="M96" s="593"/>
      <c r="N96" s="593"/>
      <c r="O96" s="593"/>
      <c r="P96" s="593"/>
      <c r="Q96" s="596"/>
      <c r="R96" s="596"/>
      <c r="S96" s="582" t="s">
        <v>103</v>
      </c>
      <c r="T96" s="582"/>
      <c r="U96" s="582"/>
      <c r="V96" s="582"/>
      <c r="W96" s="582"/>
      <c r="X96" s="582"/>
      <c r="Y96" s="582"/>
      <c r="Z96" s="582"/>
      <c r="AA96" s="583" t="s">
        <v>104</v>
      </c>
      <c r="AB96" s="583"/>
      <c r="AC96" s="583"/>
      <c r="AD96" s="583"/>
      <c r="AE96" s="583"/>
      <c r="AF96" s="583"/>
      <c r="AG96" s="583"/>
      <c r="AH96" s="583"/>
      <c r="AI96" s="581"/>
      <c r="AJ96" s="307"/>
    </row>
    <row r="97" spans="2:36" ht="13.5">
      <c r="B97" s="692"/>
      <c r="C97" s="583"/>
      <c r="D97" s="586"/>
      <c r="E97" s="587"/>
      <c r="F97" s="587"/>
      <c r="G97" s="587"/>
      <c r="H97" s="587"/>
      <c r="I97" s="696"/>
      <c r="J97" s="696"/>
      <c r="K97" s="593"/>
      <c r="L97" s="593"/>
      <c r="M97" s="593"/>
      <c r="N97" s="593"/>
      <c r="O97" s="593"/>
      <c r="P97" s="593"/>
      <c r="Q97" s="596"/>
      <c r="R97" s="596"/>
      <c r="S97" s="584" t="s">
        <v>105</v>
      </c>
      <c r="T97" s="584"/>
      <c r="U97" s="584"/>
      <c r="V97" s="584"/>
      <c r="W97" s="584" t="s">
        <v>106</v>
      </c>
      <c r="X97" s="584"/>
      <c r="Y97" s="584"/>
      <c r="Z97" s="584"/>
      <c r="AA97" s="584" t="s">
        <v>107</v>
      </c>
      <c r="AB97" s="584"/>
      <c r="AC97" s="584"/>
      <c r="AD97" s="584"/>
      <c r="AE97" s="584" t="s">
        <v>108</v>
      </c>
      <c r="AF97" s="584"/>
      <c r="AG97" s="584"/>
      <c r="AH97" s="584"/>
      <c r="AI97" s="581"/>
      <c r="AJ97" s="307"/>
    </row>
    <row r="98" spans="2:36" ht="15">
      <c r="B98" s="692"/>
      <c r="C98" s="583"/>
      <c r="D98" s="586"/>
      <c r="E98" s="587" t="s">
        <v>15</v>
      </c>
      <c r="F98" s="587"/>
      <c r="G98" s="588" t="s">
        <v>16</v>
      </c>
      <c r="H98" s="588"/>
      <c r="I98" s="696"/>
      <c r="J98" s="696"/>
      <c r="K98" s="593"/>
      <c r="L98" s="593"/>
      <c r="M98" s="593"/>
      <c r="N98" s="593"/>
      <c r="O98" s="593"/>
      <c r="P98" s="593"/>
      <c r="Q98" s="596"/>
      <c r="R98" s="596"/>
      <c r="S98" s="586">
        <v>7</v>
      </c>
      <c r="T98" s="586"/>
      <c r="U98" s="586"/>
      <c r="V98" s="313">
        <v>1</v>
      </c>
      <c r="W98" s="586">
        <v>7</v>
      </c>
      <c r="X98" s="586"/>
      <c r="Y98" s="586"/>
      <c r="Z98" s="313">
        <v>1</v>
      </c>
      <c r="AA98" s="586">
        <v>7</v>
      </c>
      <c r="AB98" s="586"/>
      <c r="AC98" s="586"/>
      <c r="AD98" s="313">
        <v>1</v>
      </c>
      <c r="AE98" s="586">
        <v>7</v>
      </c>
      <c r="AF98" s="586"/>
      <c r="AG98" s="586"/>
      <c r="AH98" s="313">
        <v>1</v>
      </c>
      <c r="AI98" s="581"/>
      <c r="AJ98" s="307"/>
    </row>
    <row r="99" spans="2:36" ht="15">
      <c r="B99" s="692"/>
      <c r="C99" s="583"/>
      <c r="D99" s="586"/>
      <c r="E99" s="590" t="s">
        <v>17</v>
      </c>
      <c r="F99" s="590" t="s">
        <v>18</v>
      </c>
      <c r="G99" s="591" t="s">
        <v>19</v>
      </c>
      <c r="H99" s="591" t="s">
        <v>20</v>
      </c>
      <c r="I99" s="578" t="s">
        <v>21</v>
      </c>
      <c r="J99" s="578" t="s">
        <v>22</v>
      </c>
      <c r="K99" s="576" t="s">
        <v>23</v>
      </c>
      <c r="L99" s="579" t="s">
        <v>24</v>
      </c>
      <c r="M99" s="579"/>
      <c r="N99" s="579"/>
      <c r="O99" s="579"/>
      <c r="P99" s="574" t="s">
        <v>25</v>
      </c>
      <c r="Q99" s="576" t="s">
        <v>26</v>
      </c>
      <c r="R99" s="577" t="s">
        <v>27</v>
      </c>
      <c r="S99" s="576" t="s">
        <v>28</v>
      </c>
      <c r="T99" s="574" t="s">
        <v>29</v>
      </c>
      <c r="U99" s="574" t="s">
        <v>30</v>
      </c>
      <c r="V99" s="574" t="s">
        <v>31</v>
      </c>
      <c r="W99" s="576" t="s">
        <v>28</v>
      </c>
      <c r="X99" s="574" t="s">
        <v>29</v>
      </c>
      <c r="Y99" s="574" t="s">
        <v>30</v>
      </c>
      <c r="Z99" s="574" t="s">
        <v>31</v>
      </c>
      <c r="AA99" s="576" t="s">
        <v>28</v>
      </c>
      <c r="AB99" s="574" t="s">
        <v>29</v>
      </c>
      <c r="AC99" s="574" t="s">
        <v>30</v>
      </c>
      <c r="AD99" s="574" t="s">
        <v>31</v>
      </c>
      <c r="AE99" s="576" t="s">
        <v>28</v>
      </c>
      <c r="AF99" s="574" t="s">
        <v>29</v>
      </c>
      <c r="AG99" s="574" t="s">
        <v>30</v>
      </c>
      <c r="AH99" s="574" t="s">
        <v>31</v>
      </c>
      <c r="AI99" s="581"/>
      <c r="AJ99" s="307"/>
    </row>
    <row r="100" spans="2:36" ht="96" customHeight="1">
      <c r="B100" s="692"/>
      <c r="C100" s="583"/>
      <c r="D100" s="586"/>
      <c r="E100" s="590"/>
      <c r="F100" s="590"/>
      <c r="G100" s="591"/>
      <c r="H100" s="591"/>
      <c r="I100" s="578"/>
      <c r="J100" s="578"/>
      <c r="K100" s="576"/>
      <c r="L100" s="22" t="s">
        <v>32</v>
      </c>
      <c r="M100" s="22" t="s">
        <v>33</v>
      </c>
      <c r="N100" s="22" t="s">
        <v>34</v>
      </c>
      <c r="O100" s="22" t="s">
        <v>35</v>
      </c>
      <c r="P100" s="574"/>
      <c r="Q100" s="576"/>
      <c r="R100" s="577"/>
      <c r="S100" s="576"/>
      <c r="T100" s="574"/>
      <c r="U100" s="574"/>
      <c r="V100" s="574"/>
      <c r="W100" s="576"/>
      <c r="X100" s="574"/>
      <c r="Y100" s="574"/>
      <c r="Z100" s="574"/>
      <c r="AA100" s="576"/>
      <c r="AB100" s="574"/>
      <c r="AC100" s="574"/>
      <c r="AD100" s="574"/>
      <c r="AE100" s="576"/>
      <c r="AF100" s="574"/>
      <c r="AG100" s="574"/>
      <c r="AH100" s="574"/>
      <c r="AI100" s="581"/>
      <c r="AJ100" s="307"/>
    </row>
    <row r="101" spans="2:36" ht="15.75" thickBot="1">
      <c r="B101" s="314">
        <v>1</v>
      </c>
      <c r="C101" s="315">
        <v>2</v>
      </c>
      <c r="D101" s="315">
        <v>3</v>
      </c>
      <c r="E101" s="315">
        <v>4</v>
      </c>
      <c r="F101" s="315">
        <v>5</v>
      </c>
      <c r="G101" s="315">
        <v>6</v>
      </c>
      <c r="H101" s="315">
        <v>7</v>
      </c>
      <c r="I101" s="315">
        <v>8</v>
      </c>
      <c r="J101" s="315">
        <v>9</v>
      </c>
      <c r="K101" s="315">
        <v>10</v>
      </c>
      <c r="L101" s="315">
        <v>11</v>
      </c>
      <c r="M101" s="315">
        <v>12</v>
      </c>
      <c r="N101" s="315">
        <v>13</v>
      </c>
      <c r="O101" s="315">
        <v>14</v>
      </c>
      <c r="P101" s="315">
        <v>15</v>
      </c>
      <c r="Q101" s="315">
        <v>16</v>
      </c>
      <c r="R101" s="315">
        <v>17</v>
      </c>
      <c r="S101" s="315">
        <v>18</v>
      </c>
      <c r="T101" s="316">
        <v>19</v>
      </c>
      <c r="U101" s="315">
        <v>20</v>
      </c>
      <c r="V101" s="315">
        <v>21</v>
      </c>
      <c r="W101" s="316">
        <v>22</v>
      </c>
      <c r="X101" s="315">
        <v>23</v>
      </c>
      <c r="Y101" s="316">
        <v>24</v>
      </c>
      <c r="Z101" s="316">
        <v>25</v>
      </c>
      <c r="AA101" s="315">
        <v>26</v>
      </c>
      <c r="AB101" s="316">
        <v>27</v>
      </c>
      <c r="AC101" s="315">
        <v>28</v>
      </c>
      <c r="AD101" s="315">
        <v>29</v>
      </c>
      <c r="AE101" s="316">
        <v>30</v>
      </c>
      <c r="AF101" s="315">
        <v>31</v>
      </c>
      <c r="AG101" s="316">
        <v>32</v>
      </c>
      <c r="AH101" s="315">
        <v>33</v>
      </c>
      <c r="AI101" s="317">
        <v>34</v>
      </c>
      <c r="AJ101" s="307"/>
    </row>
    <row r="102" spans="2:36" ht="18">
      <c r="B102" s="34"/>
      <c r="C102" s="575" t="s">
        <v>36</v>
      </c>
      <c r="D102" s="556"/>
      <c r="E102" s="556"/>
      <c r="F102" s="556"/>
      <c r="G102" s="556"/>
      <c r="H102" s="556"/>
      <c r="I102" s="35"/>
      <c r="J102" s="36"/>
      <c r="K102" s="36"/>
      <c r="L102" s="37"/>
      <c r="M102" s="37"/>
      <c r="N102" s="37"/>
      <c r="O102" s="37"/>
      <c r="P102" s="35"/>
      <c r="Q102" s="35"/>
      <c r="R102" s="35"/>
      <c r="S102" s="36"/>
      <c r="T102" s="37"/>
      <c r="U102" s="35"/>
      <c r="V102" s="35"/>
      <c r="W102" s="35"/>
      <c r="X102" s="35"/>
      <c r="Y102" s="35"/>
      <c r="Z102" s="35"/>
      <c r="AA102" s="36"/>
      <c r="AB102" s="37"/>
      <c r="AC102" s="35"/>
      <c r="AD102" s="35"/>
      <c r="AE102" s="35"/>
      <c r="AF102" s="35"/>
      <c r="AG102" s="35"/>
      <c r="AH102" s="38"/>
      <c r="AI102" s="39"/>
      <c r="AJ102" s="307"/>
    </row>
    <row r="103" spans="2:36" ht="18" thickBot="1">
      <c r="B103" s="49"/>
      <c r="C103" s="267" t="s">
        <v>37</v>
      </c>
      <c r="D103" s="267"/>
      <c r="E103" s="191"/>
      <c r="F103" s="268"/>
      <c r="G103" s="268"/>
      <c r="H103" s="268"/>
      <c r="I103" s="44"/>
      <c r="J103" s="44"/>
      <c r="K103" s="44"/>
      <c r="L103" s="44"/>
      <c r="M103" s="44"/>
      <c r="N103" s="44"/>
      <c r="O103" s="44"/>
      <c r="P103" s="44"/>
      <c r="Q103" s="45"/>
      <c r="R103" s="46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4"/>
      <c r="AI103" s="49"/>
      <c r="AJ103" s="307"/>
    </row>
    <row r="104" spans="2:36" ht="18" thickBot="1">
      <c r="B104" s="330"/>
      <c r="C104" s="269"/>
      <c r="D104" s="270"/>
      <c r="E104" s="273"/>
      <c r="F104" s="272"/>
      <c r="G104" s="318"/>
      <c r="H104" s="274"/>
      <c r="I104" s="280"/>
      <c r="J104" s="276"/>
      <c r="K104" s="273"/>
      <c r="L104" s="277"/>
      <c r="M104" s="277"/>
      <c r="N104" s="277"/>
      <c r="O104" s="277"/>
      <c r="P104" s="274"/>
      <c r="Q104" s="275"/>
      <c r="R104" s="279"/>
      <c r="S104" s="275"/>
      <c r="T104" s="276"/>
      <c r="U104" s="276"/>
      <c r="V104" s="272"/>
      <c r="W104" s="275"/>
      <c r="X104" s="276"/>
      <c r="Y104" s="276"/>
      <c r="Z104" s="272"/>
      <c r="AA104" s="281"/>
      <c r="AB104" s="276"/>
      <c r="AC104" s="282"/>
      <c r="AD104" s="272"/>
      <c r="AE104" s="281"/>
      <c r="AF104" s="276"/>
      <c r="AG104" s="282"/>
      <c r="AH104" s="272"/>
      <c r="AI104" s="342"/>
      <c r="AJ104" s="307"/>
    </row>
    <row r="105" spans="2:36" ht="18">
      <c r="B105" s="44"/>
      <c r="C105" s="200"/>
      <c r="D105" s="319" t="s">
        <v>47</v>
      </c>
      <c r="E105" s="95"/>
      <c r="F105" s="94">
        <f>SUM(F104:F104)</f>
        <v>0</v>
      </c>
      <c r="G105" s="95">
        <f>F105/54</f>
        <v>0</v>
      </c>
      <c r="H105" s="95">
        <f>F105/36</f>
        <v>0</v>
      </c>
      <c r="I105" s="320"/>
      <c r="J105" s="94"/>
      <c r="K105" s="94">
        <f aca="true" t="shared" si="26" ref="K105:Q105">SUM(K104:K104)</f>
        <v>0</v>
      </c>
      <c r="L105" s="94">
        <f t="shared" si="26"/>
        <v>0</v>
      </c>
      <c r="M105" s="94">
        <f t="shared" si="26"/>
        <v>0</v>
      </c>
      <c r="N105" s="94">
        <f t="shared" si="26"/>
        <v>0</v>
      </c>
      <c r="O105" s="94">
        <f t="shared" si="26"/>
        <v>0</v>
      </c>
      <c r="P105" s="94">
        <f t="shared" si="26"/>
        <v>0</v>
      </c>
      <c r="Q105" s="94">
        <f t="shared" si="26"/>
        <v>0</v>
      </c>
      <c r="R105" s="97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155"/>
      <c r="AJ105" s="307"/>
    </row>
    <row r="106" spans="2:36" ht="18" thickBot="1">
      <c r="B106" s="44"/>
      <c r="C106" s="267" t="s">
        <v>48</v>
      </c>
      <c r="D106" s="267"/>
      <c r="E106" s="38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3"/>
      <c r="S106" s="104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284"/>
      <c r="AJ106" s="307"/>
    </row>
    <row r="107" spans="2:36" ht="18" thickBot="1">
      <c r="B107" s="285"/>
      <c r="C107" s="321"/>
      <c r="D107" s="322"/>
      <c r="E107" s="323"/>
      <c r="F107" s="272"/>
      <c r="G107" s="318"/>
      <c r="H107" s="274"/>
      <c r="I107" s="324"/>
      <c r="J107" s="325"/>
      <c r="K107" s="318"/>
      <c r="L107" s="277"/>
      <c r="M107" s="277"/>
      <c r="N107" s="277"/>
      <c r="O107" s="277"/>
      <c r="P107" s="274"/>
      <c r="Q107" s="280"/>
      <c r="R107" s="279"/>
      <c r="S107" s="326"/>
      <c r="T107" s="327"/>
      <c r="U107" s="327"/>
      <c r="V107" s="328"/>
      <c r="W107" s="326"/>
      <c r="X107" s="327"/>
      <c r="Y107" s="327"/>
      <c r="Z107" s="328"/>
      <c r="AA107" s="326"/>
      <c r="AB107" s="327"/>
      <c r="AC107" s="327"/>
      <c r="AD107" s="328"/>
      <c r="AE107" s="326"/>
      <c r="AF107" s="327"/>
      <c r="AG107" s="327"/>
      <c r="AH107" s="328"/>
      <c r="AI107" s="342"/>
      <c r="AJ107" s="307"/>
    </row>
    <row r="108" spans="2:36" ht="18">
      <c r="B108" s="44"/>
      <c r="C108" s="200"/>
      <c r="D108" s="319" t="s">
        <v>47</v>
      </c>
      <c r="E108" s="95"/>
      <c r="F108" s="95">
        <f>SUM(F107:F107)</f>
        <v>0</v>
      </c>
      <c r="G108" s="95">
        <f>F108/54</f>
        <v>0</v>
      </c>
      <c r="H108" s="95">
        <f>F108/36</f>
        <v>0</v>
      </c>
      <c r="I108" s="95"/>
      <c r="J108" s="95"/>
      <c r="K108" s="95">
        <f>SUM(K107:K107)</f>
        <v>0</v>
      </c>
      <c r="L108" s="95">
        <f>SUM(L107:L107)</f>
        <v>0</v>
      </c>
      <c r="M108" s="95">
        <f>SUM(M107:M107)</f>
        <v>0</v>
      </c>
      <c r="N108" s="95"/>
      <c r="O108" s="95">
        <f>SUM(O107:O107)</f>
        <v>0</v>
      </c>
      <c r="P108" s="95">
        <f>SUM(P107:P107)</f>
        <v>0</v>
      </c>
      <c r="Q108" s="95">
        <f>SUM(Q107:Q107)</f>
        <v>0</v>
      </c>
      <c r="R108" s="97"/>
      <c r="S108" s="151"/>
      <c r="T108" s="151"/>
      <c r="U108" s="151"/>
      <c r="V108" s="151"/>
      <c r="W108" s="151"/>
      <c r="X108" s="151"/>
      <c r="Y108" s="151"/>
      <c r="Z108" s="151"/>
      <c r="AA108" s="151"/>
      <c r="AB108" s="151"/>
      <c r="AC108" s="151"/>
      <c r="AD108" s="151"/>
      <c r="AE108" s="151"/>
      <c r="AF108" s="151"/>
      <c r="AG108" s="151"/>
      <c r="AH108" s="151"/>
      <c r="AI108" s="155"/>
      <c r="AJ108" s="307"/>
    </row>
    <row r="109" spans="2:36" ht="18" thickBot="1">
      <c r="B109" s="38"/>
      <c r="C109" s="555" t="s">
        <v>63</v>
      </c>
      <c r="D109" s="556"/>
      <c r="E109" s="556"/>
      <c r="F109" s="556"/>
      <c r="G109" s="556"/>
      <c r="H109" s="556"/>
      <c r="I109" s="556"/>
      <c r="J109" s="556"/>
      <c r="K109" s="35"/>
      <c r="L109" s="35"/>
      <c r="M109" s="35"/>
      <c r="N109" s="35"/>
      <c r="O109" s="35"/>
      <c r="P109" s="35"/>
      <c r="Q109" s="35"/>
      <c r="R109" s="153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48"/>
      <c r="AI109" s="155"/>
      <c r="AJ109" s="307"/>
    </row>
    <row r="110" spans="2:36" ht="23.25" customHeight="1">
      <c r="B110" s="156">
        <v>1</v>
      </c>
      <c r="C110" s="391" t="s">
        <v>109</v>
      </c>
      <c r="D110" s="212" t="s">
        <v>110</v>
      </c>
      <c r="E110" s="57">
        <v>108</v>
      </c>
      <c r="F110" s="61">
        <v>108</v>
      </c>
      <c r="G110" s="53">
        <f aca="true" t="shared" si="27" ref="G110:G115">F110/54</f>
        <v>2</v>
      </c>
      <c r="H110" s="54">
        <f aca="true" t="shared" si="28" ref="H110:H115">F110/36</f>
        <v>3</v>
      </c>
      <c r="I110" s="55">
        <v>10</v>
      </c>
      <c r="J110" s="208"/>
      <c r="K110" s="57">
        <f>SUM(M110:P110)</f>
        <v>40</v>
      </c>
      <c r="L110" s="58">
        <f>M110+O110+N110</f>
        <v>35</v>
      </c>
      <c r="M110" s="58">
        <f aca="true" t="shared" si="29" ref="M110:O113">S110*$S$11+W110*$W$11+AA110*$AA$11+AE110*$AE$11</f>
        <v>21</v>
      </c>
      <c r="N110" s="58">
        <f t="shared" si="29"/>
        <v>14</v>
      </c>
      <c r="O110" s="58">
        <f t="shared" si="29"/>
        <v>0</v>
      </c>
      <c r="P110" s="52">
        <f>(V110+Z110+AD110+AH110)*$V$11</f>
        <v>5</v>
      </c>
      <c r="Q110" s="112">
        <f>F110-K110</f>
        <v>68</v>
      </c>
      <c r="R110" s="59">
        <f>Q110/F110</f>
        <v>0.6296296296296297</v>
      </c>
      <c r="S110" s="250"/>
      <c r="T110" s="64"/>
      <c r="U110" s="64"/>
      <c r="V110" s="251"/>
      <c r="W110" s="162">
        <v>3</v>
      </c>
      <c r="X110" s="64">
        <v>2</v>
      </c>
      <c r="Y110" s="64"/>
      <c r="Z110" s="62">
        <f>SUM(W110:Y110)</f>
        <v>5</v>
      </c>
      <c r="AA110" s="250"/>
      <c r="AB110" s="64"/>
      <c r="AC110" s="64"/>
      <c r="AD110" s="251"/>
      <c r="AE110" s="162"/>
      <c r="AF110" s="64"/>
      <c r="AG110" s="64"/>
      <c r="AH110" s="62"/>
      <c r="AI110" s="343">
        <v>2</v>
      </c>
      <c r="AJ110" s="307"/>
    </row>
    <row r="111" spans="2:36" ht="23.25" customHeight="1">
      <c r="B111" s="163">
        <v>2</v>
      </c>
      <c r="C111" s="392" t="s">
        <v>220</v>
      </c>
      <c r="D111" s="386" t="s">
        <v>129</v>
      </c>
      <c r="E111" s="73">
        <v>108</v>
      </c>
      <c r="F111" s="69">
        <f>E111</f>
        <v>108</v>
      </c>
      <c r="G111" s="68">
        <f t="shared" si="27"/>
        <v>2</v>
      </c>
      <c r="H111" s="210">
        <f t="shared" si="28"/>
        <v>3</v>
      </c>
      <c r="I111" s="119"/>
      <c r="J111" s="257" t="s">
        <v>142</v>
      </c>
      <c r="K111" s="73">
        <f>SUM(M111:P111)</f>
        <v>40</v>
      </c>
      <c r="L111" s="74">
        <f>M111+O111+N111</f>
        <v>35</v>
      </c>
      <c r="M111" s="74">
        <f t="shared" si="29"/>
        <v>21</v>
      </c>
      <c r="N111" s="74">
        <f t="shared" si="29"/>
        <v>0</v>
      </c>
      <c r="O111" s="74">
        <f t="shared" si="29"/>
        <v>14</v>
      </c>
      <c r="P111" s="75">
        <f>(V111+Z111+AD111+AH111)*$V$11</f>
        <v>5</v>
      </c>
      <c r="Q111" s="119">
        <f>F111-K111</f>
        <v>68</v>
      </c>
      <c r="R111" s="211">
        <f>Q111/F111</f>
        <v>0.6296296296296297</v>
      </c>
      <c r="S111" s="71"/>
      <c r="T111" s="77"/>
      <c r="U111" s="77"/>
      <c r="V111" s="81"/>
      <c r="W111" s="71"/>
      <c r="X111" s="77"/>
      <c r="Y111" s="77"/>
      <c r="Z111" s="81"/>
      <c r="AA111" s="142">
        <v>3</v>
      </c>
      <c r="AB111" s="80"/>
      <c r="AC111" s="80">
        <v>2</v>
      </c>
      <c r="AD111" s="81">
        <f>SUM(AA111:AC111)</f>
        <v>5</v>
      </c>
      <c r="AE111" s="142"/>
      <c r="AF111" s="80"/>
      <c r="AG111" s="80"/>
      <c r="AH111" s="81"/>
      <c r="AI111" s="387">
        <v>2</v>
      </c>
      <c r="AJ111" s="307"/>
    </row>
    <row r="112" spans="2:36" ht="42" customHeight="1">
      <c r="B112" s="163">
        <v>3</v>
      </c>
      <c r="C112" s="393" t="s">
        <v>131</v>
      </c>
      <c r="D112" s="116" t="s">
        <v>132</v>
      </c>
      <c r="E112" s="117">
        <v>108</v>
      </c>
      <c r="F112" s="69">
        <f>E112</f>
        <v>108</v>
      </c>
      <c r="G112" s="355">
        <f t="shared" si="27"/>
        <v>2</v>
      </c>
      <c r="H112" s="70">
        <f t="shared" si="28"/>
        <v>3</v>
      </c>
      <c r="I112" s="140"/>
      <c r="J112" s="257" t="s">
        <v>142</v>
      </c>
      <c r="K112" s="73">
        <f>SUM(M112:P112)</f>
        <v>40</v>
      </c>
      <c r="L112" s="74">
        <f>M112+O112+N112</f>
        <v>35</v>
      </c>
      <c r="M112" s="74">
        <f t="shared" si="29"/>
        <v>21</v>
      </c>
      <c r="N112" s="74">
        <f t="shared" si="29"/>
        <v>0</v>
      </c>
      <c r="O112" s="74">
        <f t="shared" si="29"/>
        <v>14</v>
      </c>
      <c r="P112" s="75">
        <f>(V112+Z112+AD112+AH112)*$V$11</f>
        <v>5</v>
      </c>
      <c r="Q112" s="119">
        <f>F112-K112</f>
        <v>68</v>
      </c>
      <c r="R112" s="76">
        <f>Q112/F112</f>
        <v>0.6296296296296297</v>
      </c>
      <c r="S112" s="142"/>
      <c r="T112" s="80"/>
      <c r="U112" s="80"/>
      <c r="V112" s="81"/>
      <c r="W112" s="142"/>
      <c r="X112" s="80"/>
      <c r="Y112" s="80"/>
      <c r="Z112" s="81"/>
      <c r="AA112" s="142"/>
      <c r="AB112" s="80"/>
      <c r="AC112" s="80"/>
      <c r="AD112" s="81"/>
      <c r="AE112" s="142">
        <v>3</v>
      </c>
      <c r="AF112" s="80"/>
      <c r="AG112" s="80">
        <v>2</v>
      </c>
      <c r="AH112" s="81">
        <f>SUM(AE112:AG112)</f>
        <v>5</v>
      </c>
      <c r="AI112" s="387">
        <v>2</v>
      </c>
      <c r="AJ112" s="307"/>
    </row>
    <row r="113" spans="2:36" ht="23.25" customHeight="1">
      <c r="B113" s="163">
        <v>4</v>
      </c>
      <c r="C113" s="393" t="s">
        <v>133</v>
      </c>
      <c r="D113" s="293" t="s">
        <v>69</v>
      </c>
      <c r="E113" s="73">
        <v>90</v>
      </c>
      <c r="F113" s="69">
        <f>E113</f>
        <v>90</v>
      </c>
      <c r="G113" s="355">
        <f t="shared" si="27"/>
        <v>1.6666666666666667</v>
      </c>
      <c r="H113" s="70">
        <f t="shared" si="28"/>
        <v>2.5</v>
      </c>
      <c r="I113" s="71"/>
      <c r="J113" s="70">
        <v>10</v>
      </c>
      <c r="K113" s="73">
        <f>SUM(M113:P113)</f>
        <v>32</v>
      </c>
      <c r="L113" s="74">
        <f>M113+O113+N113</f>
        <v>28</v>
      </c>
      <c r="M113" s="74">
        <f t="shared" si="29"/>
        <v>21</v>
      </c>
      <c r="N113" s="74">
        <f t="shared" si="29"/>
        <v>0</v>
      </c>
      <c r="O113" s="74">
        <f t="shared" si="29"/>
        <v>7</v>
      </c>
      <c r="P113" s="75">
        <f>(V113+Z113+AD113+AH113)*$V$11</f>
        <v>4</v>
      </c>
      <c r="Q113" s="119">
        <f>F113-K113</f>
        <v>58</v>
      </c>
      <c r="R113" s="76">
        <f>Q113/F113</f>
        <v>0.6444444444444445</v>
      </c>
      <c r="S113" s="119"/>
      <c r="T113" s="77"/>
      <c r="U113" s="77"/>
      <c r="V113" s="72"/>
      <c r="W113" s="71">
        <v>3</v>
      </c>
      <c r="X113" s="77"/>
      <c r="Y113" s="77">
        <v>1</v>
      </c>
      <c r="Z113" s="81">
        <f>SUM(W113:Y113)</f>
        <v>4</v>
      </c>
      <c r="AA113" s="119"/>
      <c r="AB113" s="77"/>
      <c r="AC113" s="77"/>
      <c r="AD113" s="72"/>
      <c r="AE113" s="71"/>
      <c r="AF113" s="77"/>
      <c r="AG113" s="77"/>
      <c r="AH113" s="81"/>
      <c r="AI113" s="218">
        <v>2</v>
      </c>
      <c r="AJ113" s="307"/>
    </row>
    <row r="114" spans="2:36" ht="18" thickBot="1">
      <c r="B114" s="180">
        <v>5</v>
      </c>
      <c r="C114" s="394" t="s">
        <v>111</v>
      </c>
      <c r="D114" s="295" t="s">
        <v>69</v>
      </c>
      <c r="E114" s="303">
        <v>216</v>
      </c>
      <c r="F114" s="9">
        <f>E114</f>
        <v>216</v>
      </c>
      <c r="G114" s="356">
        <f t="shared" si="27"/>
        <v>4</v>
      </c>
      <c r="H114" s="85">
        <f t="shared" si="28"/>
        <v>6</v>
      </c>
      <c r="I114" s="183"/>
      <c r="J114" s="262" t="s">
        <v>142</v>
      </c>
      <c r="K114" s="7"/>
      <c r="L114" s="8"/>
      <c r="M114" s="8"/>
      <c r="N114" s="8"/>
      <c r="O114" s="8"/>
      <c r="P114" s="9"/>
      <c r="Q114" s="216">
        <f>F114-K114</f>
        <v>216</v>
      </c>
      <c r="R114" s="10">
        <f>Q114/F114</f>
        <v>1</v>
      </c>
      <c r="S114" s="263"/>
      <c r="T114" s="147"/>
      <c r="U114" s="147"/>
      <c r="V114" s="185"/>
      <c r="W114" s="146"/>
      <c r="X114" s="147"/>
      <c r="Y114" s="147"/>
      <c r="Z114" s="148"/>
      <c r="AA114" s="263"/>
      <c r="AB114" s="147"/>
      <c r="AC114" s="147"/>
      <c r="AD114" s="185"/>
      <c r="AE114" s="146"/>
      <c r="AF114" s="147"/>
      <c r="AG114" s="147"/>
      <c r="AH114" s="148">
        <v>1</v>
      </c>
      <c r="AI114" s="344">
        <v>1</v>
      </c>
      <c r="AJ114" s="307"/>
    </row>
    <row r="115" spans="2:36" ht="18">
      <c r="B115" s="44"/>
      <c r="C115" s="95"/>
      <c r="D115" s="95" t="s">
        <v>47</v>
      </c>
      <c r="E115" s="95"/>
      <c r="F115" s="94">
        <f>SUM(F110:F114)</f>
        <v>630</v>
      </c>
      <c r="G115" s="97">
        <f t="shared" si="27"/>
        <v>11.666666666666666</v>
      </c>
      <c r="H115" s="95">
        <f t="shared" si="28"/>
        <v>17.5</v>
      </c>
      <c r="I115" s="95"/>
      <c r="J115" s="95"/>
      <c r="K115" s="95">
        <f>SUM(K110:K110)</f>
        <v>40</v>
      </c>
      <c r="L115" s="95">
        <f aca="true" t="shared" si="30" ref="L115:Q115">SUM(L110:L114)</f>
        <v>133</v>
      </c>
      <c r="M115" s="95">
        <f t="shared" si="30"/>
        <v>84</v>
      </c>
      <c r="N115" s="95">
        <f t="shared" si="30"/>
        <v>14</v>
      </c>
      <c r="O115" s="95">
        <f t="shared" si="30"/>
        <v>35</v>
      </c>
      <c r="P115" s="95">
        <f t="shared" si="30"/>
        <v>19</v>
      </c>
      <c r="Q115" s="94">
        <f t="shared" si="30"/>
        <v>478</v>
      </c>
      <c r="R115" s="97"/>
      <c r="S115" s="151"/>
      <c r="T115" s="151"/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51"/>
      <c r="AH115" s="151"/>
      <c r="AI115" s="94"/>
      <c r="AJ115" s="307"/>
    </row>
    <row r="116" spans="2:36" ht="18" thickBot="1">
      <c r="B116" s="49"/>
      <c r="C116" s="267" t="s">
        <v>112</v>
      </c>
      <c r="D116" s="42"/>
      <c r="E116" s="43"/>
      <c r="F116" s="38"/>
      <c r="G116" s="38"/>
      <c r="H116" s="38"/>
      <c r="I116" s="44"/>
      <c r="J116" s="44"/>
      <c r="K116" s="44"/>
      <c r="L116" s="44"/>
      <c r="M116" s="44"/>
      <c r="N116" s="44"/>
      <c r="O116" s="44"/>
      <c r="P116" s="44"/>
      <c r="Q116" s="45"/>
      <c r="R116" s="46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4"/>
      <c r="AI116" s="329"/>
      <c r="AJ116" s="307"/>
    </row>
    <row r="117" spans="2:36" ht="18" thickBot="1">
      <c r="B117" s="330"/>
      <c r="C117" s="269"/>
      <c r="D117" s="270"/>
      <c r="E117" s="273"/>
      <c r="F117" s="272"/>
      <c r="G117" s="318"/>
      <c r="H117" s="274"/>
      <c r="I117" s="280"/>
      <c r="J117" s="276"/>
      <c r="K117" s="273"/>
      <c r="L117" s="277"/>
      <c r="M117" s="277"/>
      <c r="N117" s="277"/>
      <c r="O117" s="277"/>
      <c r="P117" s="274"/>
      <c r="Q117" s="275"/>
      <c r="R117" s="279"/>
      <c r="S117" s="281"/>
      <c r="T117" s="276"/>
      <c r="U117" s="282"/>
      <c r="V117" s="327"/>
      <c r="W117" s="275"/>
      <c r="X117" s="276"/>
      <c r="Y117" s="276"/>
      <c r="Z117" s="272"/>
      <c r="AA117" s="281"/>
      <c r="AB117" s="276"/>
      <c r="AC117" s="282"/>
      <c r="AD117" s="327"/>
      <c r="AE117" s="281"/>
      <c r="AF117" s="276"/>
      <c r="AG117" s="282"/>
      <c r="AH117" s="272"/>
      <c r="AI117" s="345"/>
      <c r="AJ117" s="307"/>
    </row>
    <row r="118" spans="2:36" ht="18">
      <c r="B118" s="44"/>
      <c r="C118" s="200"/>
      <c r="D118" s="319" t="s">
        <v>47</v>
      </c>
      <c r="E118" s="95"/>
      <c r="F118" s="94">
        <f>SUM(F117:F117)</f>
        <v>0</v>
      </c>
      <c r="G118" s="95">
        <f>F118/54</f>
        <v>0</v>
      </c>
      <c r="H118" s="95">
        <f>F118/36</f>
        <v>0</v>
      </c>
      <c r="I118" s="320"/>
      <c r="J118" s="94"/>
      <c r="K118" s="94">
        <f aca="true" t="shared" si="31" ref="K118:Q118">SUM(K117:K117)</f>
        <v>0</v>
      </c>
      <c r="L118" s="94">
        <f t="shared" si="31"/>
        <v>0</v>
      </c>
      <c r="M118" s="94">
        <f t="shared" si="31"/>
        <v>0</v>
      </c>
      <c r="N118" s="94">
        <f t="shared" si="31"/>
        <v>0</v>
      </c>
      <c r="O118" s="94">
        <f t="shared" si="31"/>
        <v>0</v>
      </c>
      <c r="P118" s="94">
        <f t="shared" si="31"/>
        <v>0</v>
      </c>
      <c r="Q118" s="94">
        <f t="shared" si="31"/>
        <v>0</v>
      </c>
      <c r="R118" s="97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329"/>
      <c r="AJ118" s="307"/>
    </row>
    <row r="119" spans="2:36" ht="18">
      <c r="B119" s="38"/>
      <c r="C119" s="268" t="s">
        <v>113</v>
      </c>
      <c r="D119" s="26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94"/>
      <c r="AJ119" s="307"/>
    </row>
    <row r="120" spans="2:36" ht="18" thickBot="1">
      <c r="B120" s="38"/>
      <c r="C120" s="268" t="s">
        <v>114</v>
      </c>
      <c r="D120" s="26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94"/>
      <c r="AJ120" s="307"/>
    </row>
    <row r="121" spans="2:36" ht="36">
      <c r="B121" s="156">
        <v>1</v>
      </c>
      <c r="C121" s="395" t="s">
        <v>115</v>
      </c>
      <c r="D121" s="289" t="s">
        <v>69</v>
      </c>
      <c r="E121" s="206">
        <v>216</v>
      </c>
      <c r="F121" s="52">
        <f aca="true" t="shared" si="32" ref="F121:F126">E121</f>
        <v>216</v>
      </c>
      <c r="G121" s="354">
        <f>F121/54</f>
        <v>4</v>
      </c>
      <c r="H121" s="54">
        <f aca="true" t="shared" si="33" ref="H121:H127">F121/36</f>
        <v>6</v>
      </c>
      <c r="I121" s="57">
        <v>10</v>
      </c>
      <c r="J121" s="54"/>
      <c r="K121" s="57">
        <f>SUM(M121:P121)</f>
        <v>80</v>
      </c>
      <c r="L121" s="58">
        <f>M121+O121+N121</f>
        <v>70</v>
      </c>
      <c r="M121" s="378">
        <f aca="true" t="shared" si="34" ref="M121:O126">S121*$S$11+W121*$W$11+AA121*$AA$11+AE121*$AE$11</f>
        <v>42</v>
      </c>
      <c r="N121" s="378">
        <f t="shared" si="34"/>
        <v>14</v>
      </c>
      <c r="O121" s="378">
        <f t="shared" si="34"/>
        <v>14</v>
      </c>
      <c r="P121" s="58">
        <f>(V121+Z121+AD121+AH121)*$V$11</f>
        <v>10</v>
      </c>
      <c r="Q121" s="53">
        <f>F121-K121</f>
        <v>136</v>
      </c>
      <c r="R121" s="59">
        <f aca="true" t="shared" si="35" ref="R121:R126">Q121/F121</f>
        <v>0.6296296296296297</v>
      </c>
      <c r="S121" s="250">
        <v>3</v>
      </c>
      <c r="T121" s="64">
        <v>1</v>
      </c>
      <c r="U121" s="60">
        <v>1</v>
      </c>
      <c r="V121" s="251">
        <f>SUM(S121:U121)</f>
        <v>5</v>
      </c>
      <c r="W121" s="162">
        <v>3</v>
      </c>
      <c r="X121" s="64">
        <v>1</v>
      </c>
      <c r="Y121" s="64">
        <v>1</v>
      </c>
      <c r="Z121" s="62">
        <f>SUM(W121:Y121)</f>
        <v>5</v>
      </c>
      <c r="AA121" s="250"/>
      <c r="AB121" s="64"/>
      <c r="AC121" s="64"/>
      <c r="AD121" s="251"/>
      <c r="AE121" s="162"/>
      <c r="AF121" s="64"/>
      <c r="AG121" s="64"/>
      <c r="AH121" s="62"/>
      <c r="AI121" s="343">
        <v>4</v>
      </c>
      <c r="AJ121" s="307"/>
    </row>
    <row r="122" spans="2:36" ht="36">
      <c r="B122" s="163">
        <v>2</v>
      </c>
      <c r="C122" s="393" t="s">
        <v>293</v>
      </c>
      <c r="D122" s="293" t="s">
        <v>69</v>
      </c>
      <c r="E122" s="73">
        <v>234</v>
      </c>
      <c r="F122" s="75">
        <f t="shared" si="32"/>
        <v>234</v>
      </c>
      <c r="G122" s="355">
        <f aca="true" t="shared" si="36" ref="G122:G127">F122/54</f>
        <v>4.333333333333333</v>
      </c>
      <c r="H122" s="70">
        <f t="shared" si="33"/>
        <v>6.5</v>
      </c>
      <c r="I122" s="73">
        <v>12</v>
      </c>
      <c r="J122" s="257"/>
      <c r="K122" s="73">
        <f>SUM(M122:P122)</f>
        <v>88</v>
      </c>
      <c r="L122" s="74">
        <f>M122+O122+N122</f>
        <v>77</v>
      </c>
      <c r="M122" s="74">
        <f t="shared" si="34"/>
        <v>42</v>
      </c>
      <c r="N122" s="74">
        <f t="shared" si="34"/>
        <v>21</v>
      </c>
      <c r="O122" s="74">
        <f t="shared" si="34"/>
        <v>14</v>
      </c>
      <c r="P122" s="74">
        <f>(V122+Z122+AD122+AH122)*$V$11</f>
        <v>11</v>
      </c>
      <c r="Q122" s="119">
        <f>F122-K122</f>
        <v>146</v>
      </c>
      <c r="R122" s="76">
        <f t="shared" si="35"/>
        <v>0.6239316239316239</v>
      </c>
      <c r="S122" s="144"/>
      <c r="T122" s="80"/>
      <c r="U122" s="77"/>
      <c r="V122" s="143"/>
      <c r="W122" s="142"/>
      <c r="X122" s="80"/>
      <c r="Y122" s="77"/>
      <c r="Z122" s="81"/>
      <c r="AA122" s="144">
        <v>3</v>
      </c>
      <c r="AB122" s="80">
        <v>1</v>
      </c>
      <c r="AC122" s="77">
        <v>1</v>
      </c>
      <c r="AD122" s="143">
        <f>SUM(AA122:AC122)</f>
        <v>5</v>
      </c>
      <c r="AE122" s="142">
        <v>3</v>
      </c>
      <c r="AF122" s="80">
        <v>2</v>
      </c>
      <c r="AG122" s="77">
        <v>1</v>
      </c>
      <c r="AH122" s="81">
        <f>SUM(AE122:AG122)</f>
        <v>6</v>
      </c>
      <c r="AI122" s="218">
        <v>6</v>
      </c>
      <c r="AJ122" s="307"/>
    </row>
    <row r="123" spans="2:36" ht="39" customHeight="1">
      <c r="B123" s="163">
        <v>3</v>
      </c>
      <c r="C123" s="393" t="s">
        <v>116</v>
      </c>
      <c r="D123" s="293" t="s">
        <v>69</v>
      </c>
      <c r="E123" s="381">
        <v>198</v>
      </c>
      <c r="F123" s="75">
        <f t="shared" si="32"/>
        <v>198</v>
      </c>
      <c r="G123" s="68">
        <f t="shared" si="36"/>
        <v>3.6666666666666665</v>
      </c>
      <c r="H123" s="70">
        <f t="shared" si="33"/>
        <v>5.5</v>
      </c>
      <c r="I123" s="140" t="s">
        <v>142</v>
      </c>
      <c r="J123" s="257" t="s">
        <v>143</v>
      </c>
      <c r="K123" s="73">
        <f>SUM(M123:P123)</f>
        <v>80</v>
      </c>
      <c r="L123" s="74">
        <f>M123+O123+N123</f>
        <v>70</v>
      </c>
      <c r="M123" s="74">
        <f t="shared" si="34"/>
        <v>42</v>
      </c>
      <c r="N123" s="74">
        <f t="shared" si="34"/>
        <v>21</v>
      </c>
      <c r="O123" s="74">
        <f t="shared" si="34"/>
        <v>7</v>
      </c>
      <c r="P123" s="74">
        <f>(V123+Z123+AD123+AH123)*$V$11</f>
        <v>10</v>
      </c>
      <c r="Q123" s="119">
        <f>F123-K123</f>
        <v>118</v>
      </c>
      <c r="R123" s="76">
        <f t="shared" si="35"/>
        <v>0.5959595959595959</v>
      </c>
      <c r="S123" s="144">
        <v>3</v>
      </c>
      <c r="T123" s="80">
        <v>2</v>
      </c>
      <c r="U123" s="77"/>
      <c r="V123" s="143">
        <f>SUM(S123:U123)</f>
        <v>5</v>
      </c>
      <c r="W123" s="142">
        <v>3</v>
      </c>
      <c r="X123" s="80">
        <v>1</v>
      </c>
      <c r="Y123" s="77">
        <v>1</v>
      </c>
      <c r="Z123" s="81">
        <f>SUM(W123:Y123)</f>
        <v>5</v>
      </c>
      <c r="AA123" s="144"/>
      <c r="AB123" s="80"/>
      <c r="AC123" s="77"/>
      <c r="AD123" s="143"/>
      <c r="AE123" s="142"/>
      <c r="AF123" s="80"/>
      <c r="AG123" s="77"/>
      <c r="AH123" s="81"/>
      <c r="AI123" s="218">
        <v>5</v>
      </c>
      <c r="AJ123" s="307"/>
    </row>
    <row r="124" spans="2:36" ht="18">
      <c r="B124" s="163">
        <v>4</v>
      </c>
      <c r="C124" s="396" t="s">
        <v>191</v>
      </c>
      <c r="D124" s="293" t="s">
        <v>69</v>
      </c>
      <c r="E124" s="73">
        <v>18</v>
      </c>
      <c r="F124" s="75">
        <f t="shared" si="32"/>
        <v>18</v>
      </c>
      <c r="G124" s="355">
        <f t="shared" si="36"/>
        <v>0.3333333333333333</v>
      </c>
      <c r="H124" s="70">
        <f t="shared" si="33"/>
        <v>0.5</v>
      </c>
      <c r="I124" s="73"/>
      <c r="J124" s="70">
        <v>12</v>
      </c>
      <c r="K124" s="73"/>
      <c r="L124" s="74"/>
      <c r="M124" s="74">
        <f t="shared" si="34"/>
        <v>0</v>
      </c>
      <c r="N124" s="74">
        <f t="shared" si="34"/>
        <v>0</v>
      </c>
      <c r="O124" s="74">
        <f t="shared" si="34"/>
        <v>0</v>
      </c>
      <c r="P124" s="74"/>
      <c r="Q124" s="119">
        <v>18</v>
      </c>
      <c r="R124" s="76">
        <f t="shared" si="35"/>
        <v>1</v>
      </c>
      <c r="S124" s="144"/>
      <c r="T124" s="80"/>
      <c r="U124" s="298"/>
      <c r="V124" s="143"/>
      <c r="W124" s="142"/>
      <c r="X124" s="80"/>
      <c r="Y124" s="298"/>
      <c r="Z124" s="81"/>
      <c r="AA124" s="144"/>
      <c r="AB124" s="80"/>
      <c r="AC124" s="298"/>
      <c r="AD124" s="143"/>
      <c r="AE124" s="142"/>
      <c r="AF124" s="80"/>
      <c r="AG124" s="298"/>
      <c r="AH124" s="81"/>
      <c r="AI124" s="218"/>
      <c r="AJ124" s="307"/>
    </row>
    <row r="125" spans="2:36" ht="36">
      <c r="B125" s="163">
        <v>5</v>
      </c>
      <c r="C125" s="396" t="s">
        <v>117</v>
      </c>
      <c r="D125" s="293" t="s">
        <v>69</v>
      </c>
      <c r="E125" s="73">
        <v>180</v>
      </c>
      <c r="F125" s="75">
        <f t="shared" si="32"/>
        <v>180</v>
      </c>
      <c r="G125" s="68">
        <f t="shared" si="36"/>
        <v>3.3333333333333335</v>
      </c>
      <c r="H125" s="70">
        <f t="shared" si="33"/>
        <v>5</v>
      </c>
      <c r="I125" s="73">
        <v>12</v>
      </c>
      <c r="J125" s="257"/>
      <c r="K125" s="73">
        <f>SUM(M125:P125)</f>
        <v>72</v>
      </c>
      <c r="L125" s="74">
        <f>M125+O125+N125</f>
        <v>63</v>
      </c>
      <c r="M125" s="74">
        <f t="shared" si="34"/>
        <v>42</v>
      </c>
      <c r="N125" s="74">
        <f t="shared" si="34"/>
        <v>14</v>
      </c>
      <c r="O125" s="74">
        <f t="shared" si="34"/>
        <v>7</v>
      </c>
      <c r="P125" s="74">
        <f>(V125+Z125+AD125+AH125)*$V$11</f>
        <v>9</v>
      </c>
      <c r="Q125" s="119">
        <f>F125-K125</f>
        <v>108</v>
      </c>
      <c r="R125" s="76">
        <f t="shared" si="35"/>
        <v>0.6</v>
      </c>
      <c r="S125" s="144"/>
      <c r="T125" s="80"/>
      <c r="U125" s="77"/>
      <c r="V125" s="143"/>
      <c r="W125" s="142"/>
      <c r="X125" s="80"/>
      <c r="Y125" s="77"/>
      <c r="Z125" s="81"/>
      <c r="AA125" s="144">
        <v>3</v>
      </c>
      <c r="AB125" s="80">
        <v>1</v>
      </c>
      <c r="AC125" s="77"/>
      <c r="AD125" s="143">
        <f>SUM(AA125:AC125)</f>
        <v>4</v>
      </c>
      <c r="AE125" s="142">
        <v>3</v>
      </c>
      <c r="AF125" s="80">
        <v>1</v>
      </c>
      <c r="AG125" s="77">
        <v>1</v>
      </c>
      <c r="AH125" s="81">
        <f>SUM(AE125:AG125)</f>
        <v>5</v>
      </c>
      <c r="AI125" s="218">
        <v>5</v>
      </c>
      <c r="AJ125" s="307"/>
    </row>
    <row r="126" spans="2:36" ht="18" thickBot="1">
      <c r="B126" s="180">
        <v>6</v>
      </c>
      <c r="C126" s="397" t="s">
        <v>118</v>
      </c>
      <c r="D126" s="295" t="s">
        <v>69</v>
      </c>
      <c r="E126" s="303">
        <v>108</v>
      </c>
      <c r="F126" s="9">
        <f t="shared" si="32"/>
        <v>108</v>
      </c>
      <c r="G126" s="84">
        <f>F126/54</f>
        <v>2</v>
      </c>
      <c r="H126" s="85">
        <f>F126/36</f>
        <v>3</v>
      </c>
      <c r="I126" s="183" t="s">
        <v>143</v>
      </c>
      <c r="J126" s="262"/>
      <c r="K126" s="7">
        <f>SUM(M126:P126)</f>
        <v>40</v>
      </c>
      <c r="L126" s="8">
        <f>M126+O126+N126</f>
        <v>35</v>
      </c>
      <c r="M126" s="371">
        <f t="shared" si="34"/>
        <v>21</v>
      </c>
      <c r="N126" s="371">
        <f t="shared" si="34"/>
        <v>0</v>
      </c>
      <c r="O126" s="371">
        <f t="shared" si="34"/>
        <v>14</v>
      </c>
      <c r="P126" s="8">
        <f>(V126+Z126+AD126+AH126)*$V$11</f>
        <v>5</v>
      </c>
      <c r="Q126" s="216">
        <f>F126-K126</f>
        <v>68</v>
      </c>
      <c r="R126" s="10">
        <f t="shared" si="35"/>
        <v>0.6296296296296297</v>
      </c>
      <c r="S126" s="263">
        <v>3</v>
      </c>
      <c r="T126" s="147"/>
      <c r="U126" s="147">
        <v>2</v>
      </c>
      <c r="V126" s="185">
        <f>SUM(S126:U126)</f>
        <v>5</v>
      </c>
      <c r="W126" s="146"/>
      <c r="X126" s="147"/>
      <c r="Y126" s="147"/>
      <c r="Z126" s="148"/>
      <c r="AA126" s="263"/>
      <c r="AB126" s="147"/>
      <c r="AC126" s="147"/>
      <c r="AD126" s="185"/>
      <c r="AE126" s="146"/>
      <c r="AF126" s="147"/>
      <c r="AG126" s="147"/>
      <c r="AH126" s="148"/>
      <c r="AI126" s="344">
        <v>4</v>
      </c>
      <c r="AJ126" s="307"/>
    </row>
    <row r="127" spans="2:36" ht="18">
      <c r="B127" s="44"/>
      <c r="C127" s="200"/>
      <c r="D127" s="319" t="s">
        <v>47</v>
      </c>
      <c r="E127" s="95"/>
      <c r="F127" s="95">
        <f>SUM(F121:F126)</f>
        <v>954</v>
      </c>
      <c r="G127" s="97">
        <f t="shared" si="36"/>
        <v>17.666666666666668</v>
      </c>
      <c r="H127" s="95">
        <f t="shared" si="33"/>
        <v>26.5</v>
      </c>
      <c r="I127" s="95"/>
      <c r="J127" s="95"/>
      <c r="K127" s="95">
        <f>SUM(K121:K126)</f>
        <v>360</v>
      </c>
      <c r="L127" s="95">
        <f>SUM(L121:L126)</f>
        <v>315</v>
      </c>
      <c r="M127" s="95">
        <f>SUM(M121:M126)</f>
        <v>189</v>
      </c>
      <c r="N127" s="95">
        <f>SUM(N121:N125)</f>
        <v>70</v>
      </c>
      <c r="O127" s="95">
        <f>SUM(O121:O126)</f>
        <v>56</v>
      </c>
      <c r="P127" s="95">
        <f>SUM(P121:P126)</f>
        <v>45</v>
      </c>
      <c r="Q127" s="95">
        <f>SUM(Q121:Q126)</f>
        <v>594</v>
      </c>
      <c r="R127" s="97"/>
      <c r="S127" s="151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/>
      <c r="AH127" s="151"/>
      <c r="AI127" s="329"/>
      <c r="AJ127" s="307"/>
    </row>
    <row r="128" spans="2:36" ht="18">
      <c r="B128" s="38"/>
      <c r="C128" s="268" t="s">
        <v>119</v>
      </c>
      <c r="D128" s="319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7"/>
      <c r="S128" s="151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151"/>
      <c r="AI128" s="329"/>
      <c r="AJ128" s="307"/>
    </row>
    <row r="129" spans="2:36" ht="18" thickBot="1">
      <c r="B129" s="38"/>
      <c r="C129" s="267" t="s">
        <v>120</v>
      </c>
      <c r="D129" s="319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7"/>
      <c r="S129" s="151"/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/>
      <c r="AH129" s="151"/>
      <c r="AI129" s="329"/>
      <c r="AJ129" s="307"/>
    </row>
    <row r="130" spans="2:36" ht="18">
      <c r="B130" s="156">
        <v>1</v>
      </c>
      <c r="C130" s="365" t="s">
        <v>188</v>
      </c>
      <c r="D130" s="363" t="s">
        <v>190</v>
      </c>
      <c r="E130" s="53">
        <v>72</v>
      </c>
      <c r="F130" s="61">
        <v>72</v>
      </c>
      <c r="G130" s="354">
        <f>F130/54</f>
        <v>1.3333333333333333</v>
      </c>
      <c r="H130" s="54">
        <f>F130/36</f>
        <v>2</v>
      </c>
      <c r="I130" s="55"/>
      <c r="J130" s="61">
        <v>11</v>
      </c>
      <c r="K130" s="57">
        <v>32</v>
      </c>
      <c r="L130" s="58">
        <f>M130+O130+N130</f>
        <v>21</v>
      </c>
      <c r="M130" s="58">
        <f>S130*$S$11+W130*$W$11+AA130*$AA$11+AE130*$AE$11</f>
        <v>14</v>
      </c>
      <c r="N130" s="58"/>
      <c r="O130" s="58">
        <f>U130*$S$11+Y130*$W$11+AC130*$AA$11+AG130*$AE$11</f>
        <v>7</v>
      </c>
      <c r="P130" s="384">
        <f>(V130+Z130+AD130+AH130)*$V$11</f>
        <v>3</v>
      </c>
      <c r="Q130" s="60">
        <f>F130-K130</f>
        <v>40</v>
      </c>
      <c r="R130" s="59">
        <f>Q130/F130</f>
        <v>0.5555555555555556</v>
      </c>
      <c r="S130" s="63"/>
      <c r="T130" s="60"/>
      <c r="U130" s="65"/>
      <c r="V130" s="62"/>
      <c r="W130" s="112"/>
      <c r="X130" s="60"/>
      <c r="Y130" s="60"/>
      <c r="Z130" s="111"/>
      <c r="AA130" s="55">
        <v>2</v>
      </c>
      <c r="AB130" s="60"/>
      <c r="AC130" s="60">
        <v>1</v>
      </c>
      <c r="AD130" s="61">
        <f>SUM(AA130:AC130)</f>
        <v>3</v>
      </c>
      <c r="AE130" s="55"/>
      <c r="AF130" s="60"/>
      <c r="AG130" s="65"/>
      <c r="AH130" s="207"/>
      <c r="AI130" s="343">
        <v>2</v>
      </c>
      <c r="AJ130" s="307"/>
    </row>
    <row r="131" spans="2:36" ht="18" thickBot="1">
      <c r="B131" s="180">
        <v>2</v>
      </c>
      <c r="C131" s="366" t="s">
        <v>189</v>
      </c>
      <c r="D131" s="364" t="s">
        <v>190</v>
      </c>
      <c r="E131" s="82">
        <v>72</v>
      </c>
      <c r="F131" s="83">
        <v>72</v>
      </c>
      <c r="G131" s="356">
        <f>F131/54</f>
        <v>1.3333333333333333</v>
      </c>
      <c r="H131" s="85">
        <f>F131/36</f>
        <v>2</v>
      </c>
      <c r="I131" s="239"/>
      <c r="J131" s="9">
        <v>9</v>
      </c>
      <c r="K131" s="7">
        <v>32</v>
      </c>
      <c r="L131" s="8">
        <v>28</v>
      </c>
      <c r="M131" s="8">
        <f>S131*$S$11+W131*$W$11+AA131*$AA$11+AE131*$AE$11</f>
        <v>14</v>
      </c>
      <c r="N131" s="8"/>
      <c r="O131" s="371">
        <f>U131*$S$11+Y131*$W$11+AC131*$AA$11+AG131*$AE$11</f>
        <v>7</v>
      </c>
      <c r="P131" s="8">
        <f>(V131+Z131+AD131+AH131)*$V$11</f>
        <v>3</v>
      </c>
      <c r="Q131" s="216">
        <f>F131-K131</f>
        <v>40</v>
      </c>
      <c r="R131" s="10">
        <f>Q131/F131</f>
        <v>0.5555555555555556</v>
      </c>
      <c r="S131" s="86">
        <v>2</v>
      </c>
      <c r="T131" s="214"/>
      <c r="U131" s="88">
        <v>1</v>
      </c>
      <c r="V131" s="83">
        <f>SUM(S131:U131)</f>
        <v>3</v>
      </c>
      <c r="W131" s="216"/>
      <c r="X131" s="214"/>
      <c r="Y131" s="214"/>
      <c r="Z131" s="215"/>
      <c r="AA131" s="86"/>
      <c r="AB131" s="214"/>
      <c r="AC131" s="147"/>
      <c r="AD131" s="148"/>
      <c r="AE131" s="86"/>
      <c r="AF131" s="214"/>
      <c r="AG131" s="147"/>
      <c r="AH131" s="148"/>
      <c r="AI131" s="344">
        <v>2</v>
      </c>
      <c r="AJ131" s="307"/>
    </row>
    <row r="132" spans="2:36" ht="18">
      <c r="B132" s="44"/>
      <c r="C132" s="334"/>
      <c r="D132" s="319" t="s">
        <v>47</v>
      </c>
      <c r="E132" s="335"/>
      <c r="F132" s="94">
        <f>SUM(F130:F131)</f>
        <v>144</v>
      </c>
      <c r="G132" s="94">
        <f>SUM(G130:G131)</f>
        <v>2.6666666666666665</v>
      </c>
      <c r="H132" s="94">
        <f>SUM(H130:H131)</f>
        <v>4</v>
      </c>
      <c r="I132" s="95"/>
      <c r="J132" s="95"/>
      <c r="K132" s="94">
        <f>SUM(K130:K131)</f>
        <v>64</v>
      </c>
      <c r="L132" s="94">
        <f>SUM(L130:L131)</f>
        <v>49</v>
      </c>
      <c r="M132" s="94">
        <f>SUM(M130:M131)</f>
        <v>28</v>
      </c>
      <c r="N132" s="94"/>
      <c r="O132" s="94">
        <f>SUM(O130:O131)</f>
        <v>14</v>
      </c>
      <c r="P132" s="94">
        <f>SUM(P130:P131)</f>
        <v>6</v>
      </c>
      <c r="Q132" s="94">
        <f>SUM(Q130:Q131)</f>
        <v>80</v>
      </c>
      <c r="R132" s="97"/>
      <c r="S132" s="94"/>
      <c r="T132" s="231"/>
      <c r="U132" s="151"/>
      <c r="V132" s="151"/>
      <c r="W132" s="94"/>
      <c r="X132" s="231"/>
      <c r="Y132" s="151"/>
      <c r="Z132" s="151"/>
      <c r="AA132" s="94"/>
      <c r="AB132" s="231"/>
      <c r="AC132" s="151"/>
      <c r="AD132" s="151"/>
      <c r="AE132" s="94"/>
      <c r="AF132" s="231"/>
      <c r="AG132" s="151"/>
      <c r="AH132" s="151"/>
      <c r="AI132" s="94"/>
      <c r="AJ132" s="307"/>
    </row>
    <row r="133" spans="2:36" ht="18" thickBot="1">
      <c r="B133" s="44"/>
      <c r="C133" s="555" t="s">
        <v>121</v>
      </c>
      <c r="D133" s="556"/>
      <c r="E133" s="556"/>
      <c r="F133" s="556"/>
      <c r="G133" s="556"/>
      <c r="H133" s="556"/>
      <c r="I133" s="556"/>
      <c r="J133" s="556"/>
      <c r="K133" s="35"/>
      <c r="L133" s="35"/>
      <c r="M133" s="35"/>
      <c r="N133" s="35"/>
      <c r="O133" s="35"/>
      <c r="P133" s="35"/>
      <c r="Q133" s="35"/>
      <c r="R133" s="153"/>
      <c r="S133" s="155"/>
      <c r="T133" s="155"/>
      <c r="U133" s="155"/>
      <c r="V133" s="155"/>
      <c r="W133" s="155"/>
      <c r="X133" s="155"/>
      <c r="Y133" s="155"/>
      <c r="Z133" s="155"/>
      <c r="AA133" s="155"/>
      <c r="AB133" s="155"/>
      <c r="AC133" s="155"/>
      <c r="AD133" s="155"/>
      <c r="AE133" s="155"/>
      <c r="AF133" s="155"/>
      <c r="AG133" s="155"/>
      <c r="AH133" s="48"/>
      <c r="AI133" s="155"/>
      <c r="AJ133" s="307"/>
    </row>
    <row r="134" spans="2:36" ht="36">
      <c r="B134" s="247">
        <v>1</v>
      </c>
      <c r="C134" s="388" t="s">
        <v>192</v>
      </c>
      <c r="D134" s="367" t="s">
        <v>53</v>
      </c>
      <c r="E134" s="206">
        <f>F134</f>
        <v>144</v>
      </c>
      <c r="F134" s="52">
        <v>144</v>
      </c>
      <c r="G134" s="53">
        <f>F134/54</f>
        <v>2.6666666666666665</v>
      </c>
      <c r="H134" s="54">
        <f>F134/36</f>
        <v>4</v>
      </c>
      <c r="I134" s="55"/>
      <c r="J134" s="161" t="s">
        <v>142</v>
      </c>
      <c r="K134" s="57">
        <f>SUM(M134:P134)</f>
        <v>48</v>
      </c>
      <c r="L134" s="58">
        <v>54</v>
      </c>
      <c r="M134" s="58">
        <f>S134*$S$11+W134*$W$11+AA134*$AA$11+AE134*$AE$11</f>
        <v>28</v>
      </c>
      <c r="N134" s="58">
        <f aca="true" t="shared" si="37" ref="M134:O136">T134*$S$11+X134*$W$11+AB134*$AA$11+AF134*$AE$11</f>
        <v>0</v>
      </c>
      <c r="O134" s="58">
        <f>U134*$S$11+Y134*$W$11+AC134*$AA$11+AG134*$AE$11</f>
        <v>14</v>
      </c>
      <c r="P134" s="58">
        <f>(V134+Z134+AD134+AH134)*$V$11</f>
        <v>6</v>
      </c>
      <c r="Q134" s="53">
        <f>F134-K134</f>
        <v>96</v>
      </c>
      <c r="R134" s="59">
        <f>Q134/F134</f>
        <v>0.6666666666666666</v>
      </c>
      <c r="S134" s="112"/>
      <c r="T134" s="64"/>
      <c r="U134" s="60"/>
      <c r="V134" s="251"/>
      <c r="W134" s="55"/>
      <c r="X134" s="64"/>
      <c r="Y134" s="60"/>
      <c r="Z134" s="62"/>
      <c r="AA134" s="112">
        <v>2</v>
      </c>
      <c r="AB134" s="64"/>
      <c r="AC134" s="60">
        <v>1</v>
      </c>
      <c r="AD134" s="251">
        <f>SUM(AA134:AC134)</f>
        <v>3</v>
      </c>
      <c r="AE134" s="55">
        <v>2</v>
      </c>
      <c r="AF134" s="64"/>
      <c r="AG134" s="60">
        <v>1</v>
      </c>
      <c r="AH134" s="62">
        <f>SUM(AE134:AG134)</f>
        <v>3</v>
      </c>
      <c r="AI134" s="66">
        <v>2</v>
      </c>
      <c r="AJ134" s="307"/>
    </row>
    <row r="135" spans="2:36" ht="18">
      <c r="B135" s="259">
        <v>2</v>
      </c>
      <c r="C135" s="389" t="s">
        <v>195</v>
      </c>
      <c r="D135" s="293" t="s">
        <v>69</v>
      </c>
      <c r="E135" s="117">
        <v>144</v>
      </c>
      <c r="F135" s="75">
        <v>144</v>
      </c>
      <c r="G135" s="68">
        <f>F135/54</f>
        <v>2.6666666666666665</v>
      </c>
      <c r="H135" s="70">
        <f>F135/36</f>
        <v>4</v>
      </c>
      <c r="I135" s="73"/>
      <c r="J135" s="257" t="s">
        <v>143</v>
      </c>
      <c r="K135" s="73">
        <f>SUM(M135:P135)</f>
        <v>48</v>
      </c>
      <c r="L135" s="74">
        <f>M135+O135+N135</f>
        <v>42</v>
      </c>
      <c r="M135" s="74">
        <f t="shared" si="37"/>
        <v>28</v>
      </c>
      <c r="N135" s="74">
        <f t="shared" si="37"/>
        <v>0</v>
      </c>
      <c r="O135" s="74">
        <f t="shared" si="37"/>
        <v>14</v>
      </c>
      <c r="P135" s="74">
        <f>(V135+Z135+AD135+AH135)*$V$11</f>
        <v>6</v>
      </c>
      <c r="Q135" s="119">
        <f>F135-K135</f>
        <v>96</v>
      </c>
      <c r="R135" s="76">
        <f>Q135/F135</f>
        <v>0.6666666666666666</v>
      </c>
      <c r="S135" s="144">
        <v>2</v>
      </c>
      <c r="T135" s="80"/>
      <c r="U135" s="77">
        <v>1</v>
      </c>
      <c r="V135" s="143">
        <f>SUM(S135:U135)</f>
        <v>3</v>
      </c>
      <c r="W135" s="142">
        <v>2</v>
      </c>
      <c r="X135" s="80"/>
      <c r="Y135" s="77">
        <v>1</v>
      </c>
      <c r="Z135" s="81">
        <f>SUM(W135:Y135)</f>
        <v>3</v>
      </c>
      <c r="AA135" s="144"/>
      <c r="AB135" s="80"/>
      <c r="AC135" s="77"/>
      <c r="AD135" s="143"/>
      <c r="AE135" s="142"/>
      <c r="AF135" s="80"/>
      <c r="AG135" s="77"/>
      <c r="AH135" s="81"/>
      <c r="AI135" s="218">
        <v>4</v>
      </c>
      <c r="AJ135" s="307"/>
    </row>
    <row r="136" spans="2:36" ht="36" thickBot="1">
      <c r="B136" s="145">
        <v>3</v>
      </c>
      <c r="C136" s="390" t="s">
        <v>290</v>
      </c>
      <c r="D136" s="295" t="s">
        <v>69</v>
      </c>
      <c r="E136" s="303">
        <v>144</v>
      </c>
      <c r="F136" s="9">
        <v>144</v>
      </c>
      <c r="G136" s="356">
        <f>F136/54</f>
        <v>2.6666666666666665</v>
      </c>
      <c r="H136" s="85">
        <f>F136/36</f>
        <v>4</v>
      </c>
      <c r="I136" s="239"/>
      <c r="J136" s="9">
        <v>10</v>
      </c>
      <c r="K136" s="7">
        <f>SUM(M136:P136)</f>
        <v>56</v>
      </c>
      <c r="L136" s="8">
        <v>68</v>
      </c>
      <c r="M136" s="8">
        <f t="shared" si="37"/>
        <v>28</v>
      </c>
      <c r="N136" s="8">
        <f t="shared" si="37"/>
        <v>0</v>
      </c>
      <c r="O136" s="8">
        <f t="shared" si="37"/>
        <v>21</v>
      </c>
      <c r="P136" s="8">
        <f>(V136+Z136+AD136+AH136)*$V$11</f>
        <v>7</v>
      </c>
      <c r="Q136" s="216">
        <f>F136-K136</f>
        <v>88</v>
      </c>
      <c r="R136" s="10">
        <f>Q136/F136</f>
        <v>0.6111111111111112</v>
      </c>
      <c r="S136" s="216">
        <v>2</v>
      </c>
      <c r="T136" s="214"/>
      <c r="U136" s="147">
        <v>2</v>
      </c>
      <c r="V136" s="185">
        <f>SUM(S136:U136)</f>
        <v>4</v>
      </c>
      <c r="W136" s="86">
        <v>2</v>
      </c>
      <c r="X136" s="214"/>
      <c r="Y136" s="147">
        <v>1</v>
      </c>
      <c r="Z136" s="148">
        <f>SUM(W136:Y136)</f>
        <v>3</v>
      </c>
      <c r="AA136" s="216"/>
      <c r="AB136" s="214"/>
      <c r="AC136" s="147"/>
      <c r="AD136" s="185"/>
      <c r="AE136" s="86"/>
      <c r="AF136" s="214"/>
      <c r="AG136" s="147"/>
      <c r="AH136" s="148"/>
      <c r="AI136" s="344">
        <v>4</v>
      </c>
      <c r="AJ136" s="307"/>
    </row>
    <row r="137" spans="2:36" ht="18" thickBot="1">
      <c r="B137" s="44"/>
      <c r="C137" s="200"/>
      <c r="D137" s="319" t="s">
        <v>47</v>
      </c>
      <c r="E137" s="95"/>
      <c r="F137" s="95">
        <f>SUM(F134:F136)</f>
        <v>432</v>
      </c>
      <c r="G137" s="95">
        <f aca="true" t="shared" si="38" ref="G137:Q137">SUM(G134:G136)</f>
        <v>8</v>
      </c>
      <c r="H137" s="95">
        <f t="shared" si="38"/>
        <v>12</v>
      </c>
      <c r="I137" s="95"/>
      <c r="J137" s="385"/>
      <c r="K137" s="95">
        <f t="shared" si="38"/>
        <v>152</v>
      </c>
      <c r="L137" s="95">
        <f t="shared" si="38"/>
        <v>164</v>
      </c>
      <c r="M137" s="95">
        <f t="shared" si="38"/>
        <v>84</v>
      </c>
      <c r="N137" s="95"/>
      <c r="O137" s="95">
        <f t="shared" si="38"/>
        <v>49</v>
      </c>
      <c r="P137" s="95">
        <f t="shared" si="38"/>
        <v>19</v>
      </c>
      <c r="Q137" s="95">
        <f t="shared" si="38"/>
        <v>280</v>
      </c>
      <c r="R137" s="97"/>
      <c r="S137" s="569" t="s">
        <v>72</v>
      </c>
      <c r="T137" s="569"/>
      <c r="U137" s="569"/>
      <c r="V137" s="569"/>
      <c r="W137" s="569"/>
      <c r="X137" s="569"/>
      <c r="Y137" s="569"/>
      <c r="Z137" s="569"/>
      <c r="AA137" s="569"/>
      <c r="AB137" s="569"/>
      <c r="AC137" s="569"/>
      <c r="AD137" s="569"/>
      <c r="AE137" s="569"/>
      <c r="AF137" s="569"/>
      <c r="AG137" s="569"/>
      <c r="AH137" s="151"/>
      <c r="AI137" s="155"/>
      <c r="AJ137" s="307"/>
    </row>
    <row r="138" spans="2:36" ht="18" thickBot="1">
      <c r="B138" s="44"/>
      <c r="C138" s="200"/>
      <c r="D138" s="319" t="s">
        <v>73</v>
      </c>
      <c r="E138" s="336"/>
      <c r="F138" s="94">
        <f>F105+F108+F115+F127+F132+F118+F137</f>
        <v>2160</v>
      </c>
      <c r="G138" s="94">
        <f>G105+G108+G115+G127+G137+G132+G118</f>
        <v>40</v>
      </c>
      <c r="H138" s="94">
        <f>H105+H108+H115+H127+H137+H118+H132</f>
        <v>60</v>
      </c>
      <c r="I138" s="95"/>
      <c r="J138" s="95"/>
      <c r="K138" s="94">
        <f>K105+K108+K115+K127+K137+K132+K118</f>
        <v>616</v>
      </c>
      <c r="L138" s="94">
        <f>L105+L108+L115+L127+L137+L132+L118</f>
        <v>661</v>
      </c>
      <c r="M138" s="94">
        <f>M105+M108+M115+M127+M137+M132+M118</f>
        <v>385</v>
      </c>
      <c r="N138" s="94">
        <f>N105+N108+N115+N127+N137+N118+N132</f>
        <v>84</v>
      </c>
      <c r="O138" s="94">
        <f>O105+O108+O115+O127+O137+O118+O132</f>
        <v>154</v>
      </c>
      <c r="P138" s="94">
        <f>P105+P108+P115+P127+P137+P118+P132</f>
        <v>89</v>
      </c>
      <c r="Q138" s="94">
        <f>Q105+Q108+Q115+Q127+Q137+Q118+Q132</f>
        <v>1432</v>
      </c>
      <c r="R138" s="97"/>
      <c r="S138" s="566">
        <f>SUM(S104:U137)</f>
        <v>25</v>
      </c>
      <c r="T138" s="567"/>
      <c r="U138" s="567"/>
      <c r="V138" s="573"/>
      <c r="W138" s="566">
        <f>SUM(W104:Y137)</f>
        <v>25</v>
      </c>
      <c r="X138" s="567"/>
      <c r="Y138" s="567"/>
      <c r="Z138" s="573"/>
      <c r="AA138" s="566">
        <f>SUM(AA104:AC137)</f>
        <v>20</v>
      </c>
      <c r="AB138" s="567"/>
      <c r="AC138" s="567"/>
      <c r="AD138" s="573"/>
      <c r="AE138" s="566">
        <f>SUM(AE104:AG137)</f>
        <v>19</v>
      </c>
      <c r="AF138" s="567"/>
      <c r="AG138" s="567"/>
      <c r="AH138" s="568"/>
      <c r="AI138" s="155"/>
      <c r="AJ138" s="307"/>
    </row>
    <row r="139" spans="2:36" ht="18">
      <c r="B139" s="34"/>
      <c r="C139" s="570" t="s">
        <v>74</v>
      </c>
      <c r="D139" s="570"/>
      <c r="E139" s="95"/>
      <c r="F139" s="94"/>
      <c r="G139" s="95"/>
      <c r="H139" s="95"/>
      <c r="I139" s="193"/>
      <c r="J139" s="194"/>
      <c r="K139" s="194"/>
      <c r="L139" s="194"/>
      <c r="M139" s="194"/>
      <c r="N139" s="194"/>
      <c r="O139" s="194"/>
      <c r="P139" s="195"/>
      <c r="Q139" s="195"/>
      <c r="R139" s="195"/>
      <c r="S139" s="196"/>
      <c r="T139" s="197"/>
      <c r="U139" s="197"/>
      <c r="V139" s="197"/>
      <c r="W139" s="196"/>
      <c r="X139" s="197"/>
      <c r="Y139" s="197"/>
      <c r="Z139" s="197"/>
      <c r="AA139" s="196"/>
      <c r="AB139" s="197"/>
      <c r="AC139" s="197"/>
      <c r="AD139" s="197"/>
      <c r="AE139" s="196"/>
      <c r="AF139" s="197"/>
      <c r="AG139" s="197"/>
      <c r="AH139" s="200"/>
      <c r="AI139" s="49"/>
      <c r="AJ139" s="307"/>
    </row>
    <row r="140" spans="2:36" ht="18">
      <c r="B140" s="337"/>
      <c r="C140" s="571" t="s">
        <v>95</v>
      </c>
      <c r="D140" s="571"/>
      <c r="E140" s="336"/>
      <c r="F140" s="200"/>
      <c r="G140" s="200"/>
      <c r="H140" s="200"/>
      <c r="I140" s="200"/>
      <c r="J140" s="200"/>
      <c r="K140" s="200"/>
      <c r="L140" s="572" t="s">
        <v>96</v>
      </c>
      <c r="M140" s="572"/>
      <c r="N140" s="572"/>
      <c r="O140" s="572"/>
      <c r="P140" s="572"/>
      <c r="Q140" s="572"/>
      <c r="R140" s="572"/>
      <c r="S140" s="572"/>
      <c r="T140" s="572"/>
      <c r="U140" s="572"/>
      <c r="V140" s="572"/>
      <c r="W140" s="572"/>
      <c r="X140" s="572"/>
      <c r="Y140" s="572"/>
      <c r="Z140" s="572"/>
      <c r="AA140" s="572"/>
      <c r="AB140" s="572"/>
      <c r="AC140" s="572"/>
      <c r="AD140" s="572"/>
      <c r="AE140" s="572"/>
      <c r="AF140" s="572"/>
      <c r="AG140" s="572"/>
      <c r="AH140" s="572"/>
      <c r="AI140" s="338"/>
      <c r="AJ140" s="307"/>
    </row>
    <row r="141" spans="2:36" ht="18">
      <c r="B141" s="337"/>
      <c r="C141" s="336"/>
      <c r="D141" s="336"/>
      <c r="E141" s="336"/>
      <c r="F141" s="329"/>
      <c r="G141" s="200"/>
      <c r="H141" s="200"/>
      <c r="I141" s="200"/>
      <c r="J141" s="200"/>
      <c r="K141" s="200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338"/>
      <c r="AJ141" s="307"/>
    </row>
    <row r="142" spans="2:36" ht="18">
      <c r="B142" s="337"/>
      <c r="C142" s="336"/>
      <c r="D142" s="336"/>
      <c r="E142" s="336"/>
      <c r="F142" s="200"/>
      <c r="G142" s="200"/>
      <c r="H142" s="200"/>
      <c r="I142" s="200"/>
      <c r="J142" s="200"/>
      <c r="K142" s="200"/>
      <c r="L142" s="95"/>
      <c r="M142" s="565" t="s">
        <v>76</v>
      </c>
      <c r="N142" s="565"/>
      <c r="O142" s="565"/>
      <c r="P142" s="565"/>
      <c r="Q142" s="565"/>
      <c r="R142" s="200"/>
      <c r="S142" s="554"/>
      <c r="T142" s="554"/>
      <c r="U142" s="554"/>
      <c r="V142" s="554"/>
      <c r="W142" s="554">
        <v>3</v>
      </c>
      <c r="X142" s="554"/>
      <c r="Y142" s="554"/>
      <c r="Z142" s="554"/>
      <c r="AA142" s="554"/>
      <c r="AB142" s="554"/>
      <c r="AC142" s="554"/>
      <c r="AD142" s="554"/>
      <c r="AE142" s="554">
        <v>3</v>
      </c>
      <c r="AF142" s="554"/>
      <c r="AG142" s="554"/>
      <c r="AH142" s="554"/>
      <c r="AI142" s="201">
        <f>SUM(S142:AH142)</f>
        <v>6</v>
      </c>
      <c r="AJ142" s="307"/>
    </row>
    <row r="143" spans="2:36" ht="18">
      <c r="B143" s="337"/>
      <c r="C143" s="336"/>
      <c r="D143" s="336"/>
      <c r="E143" s="336"/>
      <c r="F143" s="200"/>
      <c r="G143" s="200"/>
      <c r="H143" s="200"/>
      <c r="I143" s="200"/>
      <c r="J143" s="200"/>
      <c r="K143" s="200"/>
      <c r="L143" s="95"/>
      <c r="M143" s="565" t="s">
        <v>77</v>
      </c>
      <c r="N143" s="565"/>
      <c r="O143" s="565"/>
      <c r="P143" s="565"/>
      <c r="Q143" s="565"/>
      <c r="R143" s="339"/>
      <c r="S143" s="554">
        <v>1</v>
      </c>
      <c r="T143" s="554"/>
      <c r="U143" s="554"/>
      <c r="V143" s="554"/>
      <c r="W143" s="554">
        <v>3</v>
      </c>
      <c r="X143" s="554"/>
      <c r="Y143" s="554"/>
      <c r="Z143" s="554"/>
      <c r="AA143" s="554">
        <v>1</v>
      </c>
      <c r="AB143" s="554"/>
      <c r="AC143" s="554"/>
      <c r="AD143" s="554"/>
      <c r="AE143" s="554">
        <v>5</v>
      </c>
      <c r="AF143" s="554"/>
      <c r="AG143" s="554"/>
      <c r="AH143" s="554"/>
      <c r="AI143" s="201">
        <f>SUM(S143:AH143)</f>
        <v>10</v>
      </c>
      <c r="AJ143" s="307"/>
    </row>
    <row r="145" spans="2:36" ht="21">
      <c r="B145" s="557" t="s">
        <v>215</v>
      </c>
      <c r="C145" s="557"/>
      <c r="D145" s="557"/>
      <c r="E145" s="557"/>
      <c r="F145" s="557"/>
      <c r="G145" s="557"/>
      <c r="H145" s="557"/>
      <c r="I145" s="557"/>
      <c r="J145" s="557"/>
      <c r="K145" s="557"/>
      <c r="L145" s="557"/>
      <c r="M145" s="557"/>
      <c r="N145" s="557"/>
      <c r="O145" s="557"/>
      <c r="P145" s="557"/>
      <c r="Q145" s="557"/>
      <c r="R145" s="557"/>
      <c r="S145" s="557"/>
      <c r="T145" s="557"/>
      <c r="U145" s="557"/>
      <c r="V145" s="557"/>
      <c r="W145" s="557"/>
      <c r="X145" s="557"/>
      <c r="Y145" s="557"/>
      <c r="Z145" s="557"/>
      <c r="AA145" s="557"/>
      <c r="AB145" s="557"/>
      <c r="AC145" s="557"/>
      <c r="AD145" s="557"/>
      <c r="AE145" s="557"/>
      <c r="AF145" s="557"/>
      <c r="AG145" s="557"/>
      <c r="AH145" s="305"/>
      <c r="AI145" s="307"/>
      <c r="AJ145" s="15"/>
    </row>
    <row r="146" spans="2:36" ht="17.25">
      <c r="B146" s="310"/>
      <c r="C146" s="558" t="s">
        <v>224</v>
      </c>
      <c r="D146" s="558"/>
      <c r="E146" s="558"/>
      <c r="F146" s="558"/>
      <c r="G146" s="558"/>
      <c r="H146" s="558"/>
      <c r="I146" s="558"/>
      <c r="J146" s="558"/>
      <c r="K146" s="558"/>
      <c r="L146" s="558"/>
      <c r="M146" s="558"/>
      <c r="N146" s="558"/>
      <c r="O146" s="558"/>
      <c r="P146" s="558"/>
      <c r="Q146" s="558"/>
      <c r="R146" s="558"/>
      <c r="S146" s="558"/>
      <c r="T146" s="558"/>
      <c r="U146" s="558"/>
      <c r="V146" s="558"/>
      <c r="W146" s="558"/>
      <c r="X146" s="558"/>
      <c r="Y146" s="558"/>
      <c r="Z146" s="558"/>
      <c r="AA146" s="558"/>
      <c r="AB146" s="558"/>
      <c r="AC146" s="558"/>
      <c r="AD146" s="558"/>
      <c r="AE146" s="558"/>
      <c r="AF146" s="558"/>
      <c r="AG146" s="558"/>
      <c r="AH146" s="305"/>
      <c r="AI146" s="307"/>
      <c r="AJ146" s="15"/>
    </row>
    <row r="147" spans="2:36" ht="15.75" thickBot="1">
      <c r="B147" s="311"/>
      <c r="C147" s="312"/>
      <c r="D147" s="312"/>
      <c r="E147" s="312"/>
      <c r="F147" s="312"/>
      <c r="G147" s="312"/>
      <c r="H147" s="312"/>
      <c r="I147" s="312"/>
      <c r="J147" s="312"/>
      <c r="K147" s="312"/>
      <c r="L147" s="312"/>
      <c r="M147" s="312"/>
      <c r="N147" s="312"/>
      <c r="O147" s="312"/>
      <c r="P147" s="312"/>
      <c r="Q147" s="312"/>
      <c r="R147" s="312"/>
      <c r="S147" s="312"/>
      <c r="T147" s="312"/>
      <c r="U147" s="312"/>
      <c r="V147" s="312"/>
      <c r="W147" s="312"/>
      <c r="X147" s="312"/>
      <c r="Y147" s="312"/>
      <c r="Z147" s="312"/>
      <c r="AA147" s="305"/>
      <c r="AB147" s="305"/>
      <c r="AC147" s="305"/>
      <c r="AD147" s="305"/>
      <c r="AE147" s="305"/>
      <c r="AF147" s="305"/>
      <c r="AG147" s="305"/>
      <c r="AH147" s="305"/>
      <c r="AI147" s="307"/>
      <c r="AJ147" s="15"/>
    </row>
    <row r="148" spans="2:36" ht="15.75" thickBot="1">
      <c r="B148" s="559" t="s">
        <v>0</v>
      </c>
      <c r="C148" s="562" t="s">
        <v>1</v>
      </c>
      <c r="D148" s="613" t="s">
        <v>2</v>
      </c>
      <c r="E148" s="617" t="s">
        <v>3</v>
      </c>
      <c r="F148" s="618"/>
      <c r="G148" s="618"/>
      <c r="H148" s="619"/>
      <c r="I148" s="639" t="s">
        <v>4</v>
      </c>
      <c r="J148" s="640"/>
      <c r="K148" s="645" t="s">
        <v>5</v>
      </c>
      <c r="L148" s="646"/>
      <c r="M148" s="646"/>
      <c r="N148" s="646"/>
      <c r="O148" s="646"/>
      <c r="P148" s="646"/>
      <c r="Q148" s="650" t="s">
        <v>6</v>
      </c>
      <c r="R148" s="651"/>
      <c r="S148" s="656" t="s">
        <v>122</v>
      </c>
      <c r="T148" s="657"/>
      <c r="U148" s="657"/>
      <c r="V148" s="657"/>
      <c r="W148" s="657"/>
      <c r="X148" s="657"/>
      <c r="Y148" s="657"/>
      <c r="Z148" s="657"/>
      <c r="AA148" s="657"/>
      <c r="AB148" s="657"/>
      <c r="AC148" s="657"/>
      <c r="AD148" s="657"/>
      <c r="AE148" s="657"/>
      <c r="AF148" s="657"/>
      <c r="AG148" s="657"/>
      <c r="AH148" s="683"/>
      <c r="AI148" s="597" t="s">
        <v>8</v>
      </c>
      <c r="AJ148" s="15"/>
    </row>
    <row r="149" spans="2:36" ht="15.75" thickBot="1">
      <c r="B149" s="560"/>
      <c r="C149" s="563"/>
      <c r="D149" s="614"/>
      <c r="E149" s="620"/>
      <c r="F149" s="621"/>
      <c r="G149" s="621"/>
      <c r="H149" s="622"/>
      <c r="I149" s="641"/>
      <c r="J149" s="642"/>
      <c r="K149" s="647"/>
      <c r="L149" s="648"/>
      <c r="M149" s="648"/>
      <c r="N149" s="648"/>
      <c r="O149" s="648"/>
      <c r="P149" s="648"/>
      <c r="Q149" s="652"/>
      <c r="R149" s="653"/>
      <c r="S149" s="658" t="s">
        <v>123</v>
      </c>
      <c r="T149" s="658"/>
      <c r="U149" s="658"/>
      <c r="V149" s="658"/>
      <c r="W149" s="658"/>
      <c r="X149" s="658"/>
      <c r="Y149" s="658"/>
      <c r="Z149" s="658"/>
      <c r="AA149" s="659" t="s">
        <v>124</v>
      </c>
      <c r="AB149" s="659"/>
      <c r="AC149" s="659"/>
      <c r="AD149" s="659"/>
      <c r="AE149" s="659"/>
      <c r="AF149" s="659"/>
      <c r="AG149" s="659"/>
      <c r="AH149" s="659"/>
      <c r="AI149" s="598"/>
      <c r="AJ149" s="15"/>
    </row>
    <row r="150" spans="2:36" ht="14.25" thickBot="1">
      <c r="B150" s="560"/>
      <c r="C150" s="563"/>
      <c r="D150" s="614"/>
      <c r="E150" s="620"/>
      <c r="F150" s="621"/>
      <c r="G150" s="623"/>
      <c r="H150" s="624"/>
      <c r="I150" s="641"/>
      <c r="J150" s="642"/>
      <c r="K150" s="647"/>
      <c r="L150" s="648"/>
      <c r="M150" s="648"/>
      <c r="N150" s="648"/>
      <c r="O150" s="648"/>
      <c r="P150" s="648"/>
      <c r="Q150" s="652"/>
      <c r="R150" s="653"/>
      <c r="S150" s="600" t="s">
        <v>125</v>
      </c>
      <c r="T150" s="601"/>
      <c r="U150" s="601"/>
      <c r="V150" s="601"/>
      <c r="W150" s="600" t="s">
        <v>126</v>
      </c>
      <c r="X150" s="601"/>
      <c r="Y150" s="601"/>
      <c r="Z150" s="602"/>
      <c r="AA150" s="600" t="s">
        <v>127</v>
      </c>
      <c r="AB150" s="601"/>
      <c r="AC150" s="601"/>
      <c r="AD150" s="602"/>
      <c r="AE150" s="600" t="s">
        <v>128</v>
      </c>
      <c r="AF150" s="601"/>
      <c r="AG150" s="601"/>
      <c r="AH150" s="602"/>
      <c r="AI150" s="598"/>
      <c r="AJ150" s="15"/>
    </row>
    <row r="151" spans="2:36" ht="15">
      <c r="B151" s="560"/>
      <c r="C151" s="563"/>
      <c r="D151" s="615"/>
      <c r="E151" s="625" t="s">
        <v>15</v>
      </c>
      <c r="F151" s="626"/>
      <c r="G151" s="627" t="s">
        <v>16</v>
      </c>
      <c r="H151" s="628"/>
      <c r="I151" s="643"/>
      <c r="J151" s="644"/>
      <c r="K151" s="649"/>
      <c r="L151" s="648"/>
      <c r="M151" s="648"/>
      <c r="N151" s="648"/>
      <c r="O151" s="648"/>
      <c r="P151" s="648"/>
      <c r="Q151" s="654"/>
      <c r="R151" s="655"/>
      <c r="S151" s="603">
        <v>7</v>
      </c>
      <c r="T151" s="604"/>
      <c r="U151" s="605"/>
      <c r="V151" s="20">
        <v>1</v>
      </c>
      <c r="W151" s="606">
        <v>8</v>
      </c>
      <c r="X151" s="585"/>
      <c r="Y151" s="585"/>
      <c r="Z151" s="21">
        <v>1</v>
      </c>
      <c r="AA151" s="606">
        <v>8</v>
      </c>
      <c r="AB151" s="585"/>
      <c r="AC151" s="585"/>
      <c r="AD151" s="21">
        <v>1</v>
      </c>
      <c r="AE151" s="605">
        <v>9</v>
      </c>
      <c r="AF151" s="585"/>
      <c r="AG151" s="585"/>
      <c r="AH151" s="21">
        <v>1</v>
      </c>
      <c r="AI151" s="598"/>
      <c r="AJ151" s="15"/>
    </row>
    <row r="152" spans="2:36" ht="15">
      <c r="B152" s="560"/>
      <c r="C152" s="563"/>
      <c r="D152" s="615"/>
      <c r="E152" s="629" t="s">
        <v>17</v>
      </c>
      <c r="F152" s="630" t="s">
        <v>18</v>
      </c>
      <c r="G152" s="631" t="s">
        <v>19</v>
      </c>
      <c r="H152" s="633" t="s">
        <v>20</v>
      </c>
      <c r="I152" s="661" t="s">
        <v>21</v>
      </c>
      <c r="J152" s="663" t="s">
        <v>22</v>
      </c>
      <c r="K152" s="665" t="s">
        <v>23</v>
      </c>
      <c r="L152" s="667" t="s">
        <v>24</v>
      </c>
      <c r="M152" s="668"/>
      <c r="N152" s="668"/>
      <c r="O152" s="669"/>
      <c r="P152" s="670" t="s">
        <v>25</v>
      </c>
      <c r="Q152" s="609" t="s">
        <v>26</v>
      </c>
      <c r="R152" s="672" t="s">
        <v>27</v>
      </c>
      <c r="S152" s="609" t="s">
        <v>28</v>
      </c>
      <c r="T152" s="607" t="s">
        <v>29</v>
      </c>
      <c r="U152" s="607" t="s">
        <v>30</v>
      </c>
      <c r="V152" s="674" t="s">
        <v>31</v>
      </c>
      <c r="W152" s="609" t="s">
        <v>28</v>
      </c>
      <c r="X152" s="607" t="s">
        <v>29</v>
      </c>
      <c r="Y152" s="607" t="s">
        <v>30</v>
      </c>
      <c r="Z152" s="674" t="s">
        <v>31</v>
      </c>
      <c r="AA152" s="609" t="s">
        <v>28</v>
      </c>
      <c r="AB152" s="607" t="s">
        <v>29</v>
      </c>
      <c r="AC152" s="607" t="s">
        <v>30</v>
      </c>
      <c r="AD152" s="674" t="s">
        <v>31</v>
      </c>
      <c r="AE152" s="609" t="s">
        <v>28</v>
      </c>
      <c r="AF152" s="607" t="s">
        <v>29</v>
      </c>
      <c r="AG152" s="607" t="s">
        <v>30</v>
      </c>
      <c r="AH152" s="674" t="s">
        <v>31</v>
      </c>
      <c r="AI152" s="598"/>
      <c r="AJ152" s="15"/>
    </row>
    <row r="153" spans="2:36" ht="120.75">
      <c r="B153" s="561"/>
      <c r="C153" s="564"/>
      <c r="D153" s="616"/>
      <c r="E153" s="629"/>
      <c r="F153" s="630"/>
      <c r="G153" s="632"/>
      <c r="H153" s="634"/>
      <c r="I153" s="662"/>
      <c r="J153" s="664"/>
      <c r="K153" s="666"/>
      <c r="L153" s="22" t="s">
        <v>32</v>
      </c>
      <c r="M153" s="22" t="s">
        <v>33</v>
      </c>
      <c r="N153" s="22" t="s">
        <v>34</v>
      </c>
      <c r="O153" s="22" t="s">
        <v>35</v>
      </c>
      <c r="P153" s="671"/>
      <c r="Q153" s="610"/>
      <c r="R153" s="673"/>
      <c r="S153" s="610"/>
      <c r="T153" s="608"/>
      <c r="U153" s="608"/>
      <c r="V153" s="675"/>
      <c r="W153" s="610"/>
      <c r="X153" s="608"/>
      <c r="Y153" s="608"/>
      <c r="Z153" s="675"/>
      <c r="AA153" s="610"/>
      <c r="AB153" s="608"/>
      <c r="AC153" s="608"/>
      <c r="AD153" s="675"/>
      <c r="AE153" s="610"/>
      <c r="AF153" s="608"/>
      <c r="AG153" s="608"/>
      <c r="AH153" s="675"/>
      <c r="AI153" s="599"/>
      <c r="AJ153" s="15"/>
    </row>
    <row r="154" spans="2:36" ht="15.75" thickBot="1">
      <c r="B154" s="33">
        <v>1</v>
      </c>
      <c r="C154" s="33">
        <v>2</v>
      </c>
      <c r="D154" s="33">
        <v>3</v>
      </c>
      <c r="E154" s="314">
        <v>4</v>
      </c>
      <c r="F154" s="317">
        <v>5</v>
      </c>
      <c r="G154" s="314">
        <v>6</v>
      </c>
      <c r="H154" s="317">
        <v>7</v>
      </c>
      <c r="I154" s="349">
        <v>8</v>
      </c>
      <c r="J154" s="350">
        <v>9</v>
      </c>
      <c r="K154" s="314">
        <v>10</v>
      </c>
      <c r="L154" s="315">
        <v>11</v>
      </c>
      <c r="M154" s="315">
        <v>12</v>
      </c>
      <c r="N154" s="315">
        <v>13</v>
      </c>
      <c r="O154" s="315">
        <v>14</v>
      </c>
      <c r="P154" s="317">
        <v>15</v>
      </c>
      <c r="Q154" s="314">
        <v>16</v>
      </c>
      <c r="R154" s="317">
        <v>17</v>
      </c>
      <c r="S154" s="314">
        <v>18</v>
      </c>
      <c r="T154" s="316">
        <v>19</v>
      </c>
      <c r="U154" s="315">
        <v>20</v>
      </c>
      <c r="V154" s="317">
        <v>21</v>
      </c>
      <c r="W154" s="351">
        <v>22</v>
      </c>
      <c r="X154" s="315">
        <v>23</v>
      </c>
      <c r="Y154" s="316">
        <v>24</v>
      </c>
      <c r="Z154" s="352">
        <v>25</v>
      </c>
      <c r="AA154" s="314">
        <v>26</v>
      </c>
      <c r="AB154" s="316">
        <v>27</v>
      </c>
      <c r="AC154" s="315">
        <v>28</v>
      </c>
      <c r="AD154" s="317">
        <v>29</v>
      </c>
      <c r="AE154" s="353">
        <v>30</v>
      </c>
      <c r="AF154" s="315">
        <v>31</v>
      </c>
      <c r="AG154" s="316">
        <v>32</v>
      </c>
      <c r="AH154" s="317">
        <v>33</v>
      </c>
      <c r="AI154" s="317">
        <v>34</v>
      </c>
      <c r="AJ154" s="15"/>
    </row>
    <row r="155" spans="2:36" ht="18">
      <c r="B155" s="34"/>
      <c r="C155" s="575"/>
      <c r="D155" s="556"/>
      <c r="E155" s="556"/>
      <c r="F155" s="556"/>
      <c r="G155" s="556"/>
      <c r="H155" s="556"/>
      <c r="I155" s="35"/>
      <c r="J155" s="36"/>
      <c r="K155" s="36"/>
      <c r="L155" s="37"/>
      <c r="M155" s="37"/>
      <c r="N155" s="37"/>
      <c r="O155" s="37"/>
      <c r="P155" s="35"/>
      <c r="Q155" s="35"/>
      <c r="R155" s="35"/>
      <c r="S155" s="36"/>
      <c r="T155" s="37"/>
      <c r="U155" s="35"/>
      <c r="V155" s="35"/>
      <c r="W155" s="35"/>
      <c r="X155" s="35"/>
      <c r="Y155" s="35"/>
      <c r="Z155" s="35"/>
      <c r="AA155" s="36"/>
      <c r="AB155" s="37"/>
      <c r="AC155" s="35"/>
      <c r="AD155" s="35"/>
      <c r="AE155" s="35"/>
      <c r="AF155" s="35"/>
      <c r="AG155" s="35"/>
      <c r="AH155" s="38"/>
      <c r="AI155" s="39"/>
      <c r="AJ155" s="15"/>
    </row>
    <row r="156" spans="2:36" ht="18" thickBot="1">
      <c r="B156" s="49"/>
      <c r="C156" s="267" t="s">
        <v>37</v>
      </c>
      <c r="D156" s="267"/>
      <c r="E156" s="191"/>
      <c r="F156" s="268"/>
      <c r="G156" s="268"/>
      <c r="H156" s="268"/>
      <c r="I156" s="44"/>
      <c r="J156" s="44"/>
      <c r="K156" s="44"/>
      <c r="L156" s="44"/>
      <c r="M156" s="44"/>
      <c r="N156" s="44"/>
      <c r="O156" s="44"/>
      <c r="P156" s="44"/>
      <c r="Q156" s="45"/>
      <c r="R156" s="46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4"/>
      <c r="AI156" s="49"/>
      <c r="AJ156" s="15"/>
    </row>
    <row r="157" spans="2:36" ht="18" thickBot="1">
      <c r="B157" s="402">
        <v>1</v>
      </c>
      <c r="C157" s="269" t="s">
        <v>216</v>
      </c>
      <c r="D157" s="270" t="s">
        <v>39</v>
      </c>
      <c r="E157" s="271">
        <v>72</v>
      </c>
      <c r="F157" s="272">
        <f>E157</f>
        <v>72</v>
      </c>
      <c r="G157" s="53">
        <f>F157/54</f>
        <v>1.3333333333333333</v>
      </c>
      <c r="H157" s="54">
        <f>F157/36</f>
        <v>2</v>
      </c>
      <c r="I157" s="275">
        <v>15</v>
      </c>
      <c r="J157" s="276"/>
      <c r="K157" s="273">
        <f>SUM(M157:P157)</f>
        <v>27</v>
      </c>
      <c r="L157" s="277">
        <f>M157+O157+N157</f>
        <v>24</v>
      </c>
      <c r="M157" s="277">
        <f>S157*$S$151+W157*$W$151+AA157*$AA$151+AE157*$AE$151</f>
        <v>16</v>
      </c>
      <c r="N157" s="277">
        <f>T157*$S$151+X157*$W$151+AB157*$AA$151+AF157*$AE$151</f>
        <v>0</v>
      </c>
      <c r="O157" s="277">
        <f>U157*$S$151+Y157*$W$151+AC157*$AA$151+AG157*$AE$151</f>
        <v>8</v>
      </c>
      <c r="P157" s="274">
        <f>(V157+Z157+AD157+AH157)*$V$151</f>
        <v>3</v>
      </c>
      <c r="Q157" s="275">
        <f>F157-K157</f>
        <v>45</v>
      </c>
      <c r="R157" s="279">
        <f>Q157/F157</f>
        <v>0.625</v>
      </c>
      <c r="S157" s="280"/>
      <c r="T157" s="276"/>
      <c r="U157" s="276"/>
      <c r="V157" s="276"/>
      <c r="W157" s="275"/>
      <c r="X157" s="276"/>
      <c r="Y157" s="276"/>
      <c r="Z157" s="272"/>
      <c r="AA157" s="275">
        <v>2</v>
      </c>
      <c r="AB157" s="276"/>
      <c r="AC157" s="276">
        <v>1</v>
      </c>
      <c r="AD157" s="272">
        <f>SUM(AA157:AC157)</f>
        <v>3</v>
      </c>
      <c r="AE157" s="275"/>
      <c r="AF157" s="276"/>
      <c r="AG157" s="276"/>
      <c r="AH157" s="272"/>
      <c r="AI157" s="402">
        <v>2</v>
      </c>
      <c r="AJ157" s="15"/>
    </row>
    <row r="158" spans="2:36" ht="18">
      <c r="B158" s="44"/>
      <c r="C158" s="200"/>
      <c r="D158" s="319" t="s">
        <v>47</v>
      </c>
      <c r="E158" s="95"/>
      <c r="F158" s="94">
        <f>SUM(F157:F157)</f>
        <v>72</v>
      </c>
      <c r="G158" s="95">
        <f>F158/54</f>
        <v>1.3333333333333333</v>
      </c>
      <c r="H158" s="95">
        <f>F158/36</f>
        <v>2</v>
      </c>
      <c r="I158" s="320"/>
      <c r="J158" s="94"/>
      <c r="K158" s="94">
        <f>SUM(K157:K157)</f>
        <v>27</v>
      </c>
      <c r="L158" s="94">
        <f>SUM(SUM(L157:L157))</f>
        <v>24</v>
      </c>
      <c r="M158" s="94">
        <f>SUM(SUM(M157:M157))</f>
        <v>16</v>
      </c>
      <c r="N158" s="94"/>
      <c r="O158" s="94"/>
      <c r="P158" s="94">
        <f>SUM(SUM(P157:P157))</f>
        <v>3</v>
      </c>
      <c r="Q158" s="94">
        <f>SUM(Q157:Q157)</f>
        <v>45</v>
      </c>
      <c r="R158" s="97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AI158" s="155"/>
      <c r="AJ158" s="15"/>
    </row>
    <row r="159" spans="2:36" ht="18" thickBot="1">
      <c r="B159" s="44"/>
      <c r="C159" s="267" t="s">
        <v>48</v>
      </c>
      <c r="D159" s="267"/>
      <c r="E159" s="38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3"/>
      <c r="S159" s="104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284"/>
      <c r="AJ159" s="15"/>
    </row>
    <row r="160" spans="2:36" ht="18" thickBot="1">
      <c r="B160" s="285"/>
      <c r="C160" s="286"/>
      <c r="D160" s="287"/>
      <c r="E160" s="271"/>
      <c r="F160" s="272"/>
      <c r="G160" s="273"/>
      <c r="H160" s="274"/>
      <c r="I160" s="275"/>
      <c r="J160" s="272"/>
      <c r="K160" s="273"/>
      <c r="L160" s="277"/>
      <c r="M160" s="277"/>
      <c r="N160" s="277"/>
      <c r="O160" s="277"/>
      <c r="P160" s="278"/>
      <c r="Q160" s="275"/>
      <c r="R160" s="279"/>
      <c r="S160" s="275"/>
      <c r="T160" s="276"/>
      <c r="U160" s="276"/>
      <c r="V160" s="276"/>
      <c r="W160" s="275"/>
      <c r="X160" s="276"/>
      <c r="Y160" s="276"/>
      <c r="Z160" s="272"/>
      <c r="AA160" s="275"/>
      <c r="AB160" s="276"/>
      <c r="AC160" s="276"/>
      <c r="AD160" s="272"/>
      <c r="AE160" s="280"/>
      <c r="AF160" s="276"/>
      <c r="AG160" s="276"/>
      <c r="AH160" s="272"/>
      <c r="AI160" s="288"/>
      <c r="AJ160" s="15"/>
    </row>
    <row r="161" spans="2:37" ht="18">
      <c r="B161" s="44"/>
      <c r="C161" s="200"/>
      <c r="D161" s="319" t="s">
        <v>47</v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7"/>
      <c r="S161" s="151"/>
      <c r="T161" s="151"/>
      <c r="U161" s="151"/>
      <c r="V161" s="151"/>
      <c r="W161" s="151"/>
      <c r="X161" s="151"/>
      <c r="Y161" s="151"/>
      <c r="Z161" s="151"/>
      <c r="AA161" s="151"/>
      <c r="AB161" s="151"/>
      <c r="AC161" s="151"/>
      <c r="AD161" s="151"/>
      <c r="AE161" s="151"/>
      <c r="AF161" s="151"/>
      <c r="AG161" s="151"/>
      <c r="AH161" s="151"/>
      <c r="AI161" s="155"/>
      <c r="AJ161" s="15"/>
      <c r="AK161" s="412"/>
    </row>
    <row r="162" spans="2:36" ht="18" thickBot="1">
      <c r="B162" s="38"/>
      <c r="C162" s="555" t="s">
        <v>63</v>
      </c>
      <c r="D162" s="556"/>
      <c r="E162" s="556"/>
      <c r="F162" s="556"/>
      <c r="G162" s="556"/>
      <c r="H162" s="556"/>
      <c r="I162" s="556"/>
      <c r="J162" s="556"/>
      <c r="K162" s="35"/>
      <c r="L162" s="35"/>
      <c r="M162" s="35"/>
      <c r="N162" s="35"/>
      <c r="O162" s="35"/>
      <c r="P162" s="35"/>
      <c r="Q162" s="35"/>
      <c r="R162" s="153"/>
      <c r="S162" s="155"/>
      <c r="T162" s="155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5"/>
      <c r="AE162" s="155"/>
      <c r="AF162" s="155"/>
      <c r="AG162" s="155"/>
      <c r="AH162" s="48"/>
      <c r="AI162" s="155"/>
      <c r="AJ162" s="15"/>
    </row>
    <row r="163" spans="2:36" ht="18">
      <c r="B163" s="247">
        <v>1</v>
      </c>
      <c r="C163" s="493" t="s">
        <v>130</v>
      </c>
      <c r="D163" s="495" t="s">
        <v>129</v>
      </c>
      <c r="E163" s="53">
        <v>108</v>
      </c>
      <c r="F163" s="54">
        <v>108</v>
      </c>
      <c r="G163" s="57">
        <f>F163/54</f>
        <v>2</v>
      </c>
      <c r="H163" s="52">
        <f>F163/36</f>
        <v>3</v>
      </c>
      <c r="I163" s="112"/>
      <c r="J163" s="111">
        <v>14</v>
      </c>
      <c r="K163" s="57">
        <f>SUM(M163:P163)</f>
        <v>36</v>
      </c>
      <c r="L163" s="58">
        <f>M163+O163+N163</f>
        <v>32</v>
      </c>
      <c r="M163" s="58">
        <f aca="true" t="shared" si="39" ref="M163:O165">S163*$S$151+W163*$W$151+AA163*$AA$151+AE163*$AE$151</f>
        <v>24</v>
      </c>
      <c r="N163" s="58">
        <f t="shared" si="39"/>
        <v>0</v>
      </c>
      <c r="O163" s="58">
        <f t="shared" si="39"/>
        <v>8</v>
      </c>
      <c r="P163" s="52">
        <f>(V163+Z163+AD163+AH163)*$V$151</f>
        <v>4</v>
      </c>
      <c r="Q163" s="112">
        <f>F163-K163</f>
        <v>72</v>
      </c>
      <c r="R163" s="209">
        <f>Q163/F163</f>
        <v>0.6666666666666666</v>
      </c>
      <c r="S163" s="55"/>
      <c r="T163" s="60"/>
      <c r="U163" s="60"/>
      <c r="V163" s="62"/>
      <c r="W163" s="112">
        <v>3</v>
      </c>
      <c r="X163" s="60"/>
      <c r="Y163" s="60">
        <v>1</v>
      </c>
      <c r="Z163" s="251">
        <f>SUM(W163:Y163)</f>
        <v>4</v>
      </c>
      <c r="AA163" s="55"/>
      <c r="AB163" s="60"/>
      <c r="AC163" s="60"/>
      <c r="AD163" s="62"/>
      <c r="AE163" s="112"/>
      <c r="AF163" s="60"/>
      <c r="AG163" s="60"/>
      <c r="AH163" s="251"/>
      <c r="AI163" s="496">
        <v>2</v>
      </c>
      <c r="AJ163" s="15"/>
    </row>
    <row r="164" spans="2:36" ht="18">
      <c r="B164" s="259">
        <v>2</v>
      </c>
      <c r="C164" s="258" t="s">
        <v>194</v>
      </c>
      <c r="D164" s="164" t="s">
        <v>67</v>
      </c>
      <c r="E164" s="79">
        <v>54</v>
      </c>
      <c r="F164" s="72">
        <f>E164</f>
        <v>54</v>
      </c>
      <c r="G164" s="357">
        <f>F164/54</f>
        <v>1</v>
      </c>
      <c r="H164" s="75">
        <f>F164/36</f>
        <v>1.5</v>
      </c>
      <c r="I164" s="255" t="s">
        <v>291</v>
      </c>
      <c r="J164" s="257"/>
      <c r="K164" s="73">
        <f>SUM(M164:P164)</f>
        <v>30</v>
      </c>
      <c r="L164" s="74">
        <f>M164+O164+N164</f>
        <v>27</v>
      </c>
      <c r="M164" s="74">
        <f t="shared" si="39"/>
        <v>18</v>
      </c>
      <c r="N164" s="74">
        <f t="shared" si="39"/>
        <v>9</v>
      </c>
      <c r="O164" s="74">
        <f t="shared" si="39"/>
        <v>0</v>
      </c>
      <c r="P164" s="75">
        <f>(V164+Z164+AD164+AH164)*$V$151</f>
        <v>3</v>
      </c>
      <c r="Q164" s="119">
        <f>F164-K164</f>
        <v>24</v>
      </c>
      <c r="R164" s="211">
        <f>Q164/F164</f>
        <v>0.4444444444444444</v>
      </c>
      <c r="S164" s="142"/>
      <c r="T164" s="80"/>
      <c r="U164" s="80"/>
      <c r="V164" s="81"/>
      <c r="W164" s="144"/>
      <c r="X164" s="80"/>
      <c r="Y164" s="77"/>
      <c r="Z164" s="72"/>
      <c r="AA164" s="142"/>
      <c r="AB164" s="80"/>
      <c r="AC164" s="80"/>
      <c r="AD164" s="81"/>
      <c r="AE164" s="144">
        <v>2</v>
      </c>
      <c r="AF164" s="80">
        <v>1</v>
      </c>
      <c r="AG164" s="77"/>
      <c r="AH164" s="72">
        <f>SUM(AE164:AG164)</f>
        <v>3</v>
      </c>
      <c r="AI164" s="256">
        <v>2</v>
      </c>
      <c r="AJ164" s="15"/>
    </row>
    <row r="165" spans="2:36" ht="36" thickBot="1">
      <c r="B165" s="411">
        <v>3</v>
      </c>
      <c r="C165" s="494" t="s">
        <v>134</v>
      </c>
      <c r="D165" s="182" t="s">
        <v>69</v>
      </c>
      <c r="E165" s="84">
        <v>108</v>
      </c>
      <c r="F165" s="87">
        <f>E165</f>
        <v>108</v>
      </c>
      <c r="G165" s="7">
        <f>F165/54</f>
        <v>2</v>
      </c>
      <c r="H165" s="9">
        <f>F165/36</f>
        <v>3</v>
      </c>
      <c r="I165" s="216">
        <v>16</v>
      </c>
      <c r="J165" s="87"/>
      <c r="K165" s="7">
        <f>SUM(M165:P165)</f>
        <v>40</v>
      </c>
      <c r="L165" s="8">
        <v>54</v>
      </c>
      <c r="M165" s="8">
        <f t="shared" si="39"/>
        <v>27</v>
      </c>
      <c r="N165" s="8">
        <f t="shared" si="39"/>
        <v>0</v>
      </c>
      <c r="O165" s="8">
        <f t="shared" si="39"/>
        <v>9</v>
      </c>
      <c r="P165" s="9">
        <f>(V165+Z165+AD165+AH165)*$V$151</f>
        <v>4</v>
      </c>
      <c r="Q165" s="216">
        <f>F165-K165</f>
        <v>68</v>
      </c>
      <c r="R165" s="242">
        <f>Q165/F165</f>
        <v>0.6296296296296297</v>
      </c>
      <c r="S165" s="146"/>
      <c r="T165" s="147"/>
      <c r="U165" s="88"/>
      <c r="V165" s="148"/>
      <c r="W165" s="263"/>
      <c r="X165" s="147"/>
      <c r="Y165" s="88"/>
      <c r="Z165" s="185"/>
      <c r="AA165" s="86"/>
      <c r="AB165" s="88"/>
      <c r="AC165" s="88"/>
      <c r="AD165" s="148"/>
      <c r="AE165" s="216">
        <v>3</v>
      </c>
      <c r="AF165" s="88"/>
      <c r="AG165" s="88">
        <v>1</v>
      </c>
      <c r="AH165" s="185">
        <f>SUM(AE165:AG165)</f>
        <v>4</v>
      </c>
      <c r="AI165" s="497">
        <v>2</v>
      </c>
      <c r="AJ165" s="15"/>
    </row>
    <row r="166" spans="2:36" ht="18">
      <c r="B166" s="44"/>
      <c r="C166" s="95"/>
      <c r="D166" s="95" t="s">
        <v>47</v>
      </c>
      <c r="E166" s="95"/>
      <c r="F166" s="94">
        <f>SUM(F163:F165)</f>
        <v>270</v>
      </c>
      <c r="G166" s="97">
        <f>F166/54</f>
        <v>5</v>
      </c>
      <c r="H166" s="95">
        <f>F166/36</f>
        <v>7.5</v>
      </c>
      <c r="I166" s="95"/>
      <c r="J166" s="95"/>
      <c r="K166" s="95">
        <f>SUM(K163:K165)</f>
        <v>106</v>
      </c>
      <c r="L166" s="95">
        <f>SUM(L163:L165)</f>
        <v>113</v>
      </c>
      <c r="M166" s="95">
        <f>SUM(M163:M165)</f>
        <v>69</v>
      </c>
      <c r="N166" s="95"/>
      <c r="O166" s="95">
        <f>SUM(O163:O165)</f>
        <v>17</v>
      </c>
      <c r="P166" s="95">
        <f>SUM(P163:P165)</f>
        <v>11</v>
      </c>
      <c r="Q166" s="95">
        <f>SUM(Q163:Q165)</f>
        <v>164</v>
      </c>
      <c r="R166" s="97"/>
      <c r="S166" s="151"/>
      <c r="T166" s="151"/>
      <c r="U166" s="151"/>
      <c r="V166" s="151"/>
      <c r="W166" s="151"/>
      <c r="X166" s="151"/>
      <c r="Y166" s="151"/>
      <c r="Z166" s="151"/>
      <c r="AA166" s="151"/>
      <c r="AB166" s="151"/>
      <c r="AC166" s="151"/>
      <c r="AD166" s="151"/>
      <c r="AE166" s="151"/>
      <c r="AF166" s="151"/>
      <c r="AG166" s="151"/>
      <c r="AH166" s="151"/>
      <c r="AI166" s="297"/>
      <c r="AJ166" s="15"/>
    </row>
    <row r="167" spans="2:36" ht="18">
      <c r="B167" s="38"/>
      <c r="C167" s="268" t="s">
        <v>113</v>
      </c>
      <c r="D167" s="26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297"/>
      <c r="AJ167" s="15"/>
    </row>
    <row r="168" spans="2:36" ht="18" thickBot="1">
      <c r="B168" s="38"/>
      <c r="C168" s="268" t="s">
        <v>114</v>
      </c>
      <c r="D168" s="26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297"/>
      <c r="AJ168" s="15"/>
    </row>
    <row r="169" spans="2:36" ht="36">
      <c r="B169" s="156">
        <v>1</v>
      </c>
      <c r="C169" s="499" t="s">
        <v>135</v>
      </c>
      <c r="D169" s="495" t="s">
        <v>69</v>
      </c>
      <c r="E169" s="53">
        <f>F169</f>
        <v>180</v>
      </c>
      <c r="F169" s="52">
        <v>180</v>
      </c>
      <c r="G169" s="354">
        <f aca="true" t="shared" si="40" ref="G169:G179">F169/54</f>
        <v>3.3333333333333335</v>
      </c>
      <c r="H169" s="54">
        <f>F169/36</f>
        <v>5</v>
      </c>
      <c r="I169" s="57">
        <v>14</v>
      </c>
      <c r="J169" s="161"/>
      <c r="K169" s="53">
        <f>SUM(M169:P169)</f>
        <v>68</v>
      </c>
      <c r="L169" s="58">
        <f>M169+O169+N169</f>
        <v>60</v>
      </c>
      <c r="M169" s="58">
        <f>S169*$S$151+W169*$W$151+AA169*$AA$151+AE169*$AE$151</f>
        <v>30</v>
      </c>
      <c r="N169" s="58">
        <f>T169*$S$151+X169*$W$151+AB169*$AA$151+AF169*$AE$151</f>
        <v>0</v>
      </c>
      <c r="O169" s="58">
        <f>U169*$S$151+Y169*$W$151+AC169*$AA$151+AG169*$AE$151</f>
        <v>30</v>
      </c>
      <c r="P169" s="54">
        <f>(V169+Z169+AD169+AH169)*$V$151</f>
        <v>8</v>
      </c>
      <c r="Q169" s="55">
        <f>F169-K169</f>
        <v>112</v>
      </c>
      <c r="R169" s="59">
        <f>Q169/F169</f>
        <v>0.6222222222222222</v>
      </c>
      <c r="S169" s="250">
        <v>2</v>
      </c>
      <c r="T169" s="64"/>
      <c r="U169" s="60">
        <v>2</v>
      </c>
      <c r="V169" s="251">
        <f>SUM(S169:U169)</f>
        <v>4</v>
      </c>
      <c r="W169" s="162">
        <v>2</v>
      </c>
      <c r="X169" s="64"/>
      <c r="Y169" s="60">
        <v>2</v>
      </c>
      <c r="Z169" s="251">
        <f>SUM(W169:Y169)</f>
        <v>4</v>
      </c>
      <c r="AA169" s="162"/>
      <c r="AB169" s="64"/>
      <c r="AC169" s="60"/>
      <c r="AD169" s="62"/>
      <c r="AE169" s="162"/>
      <c r="AF169" s="64"/>
      <c r="AG169" s="60"/>
      <c r="AH169" s="62"/>
      <c r="AI169" s="290">
        <v>4</v>
      </c>
      <c r="AJ169" s="15"/>
    </row>
    <row r="170" spans="2:36" ht="21" customHeight="1">
      <c r="B170" s="163">
        <v>2</v>
      </c>
      <c r="C170" s="500" t="s">
        <v>136</v>
      </c>
      <c r="D170" s="67" t="s">
        <v>69</v>
      </c>
      <c r="E170" s="68">
        <v>18</v>
      </c>
      <c r="F170" s="75">
        <v>18</v>
      </c>
      <c r="G170" s="355">
        <f t="shared" si="40"/>
        <v>0.3333333333333333</v>
      </c>
      <c r="H170" s="70">
        <f>F170/36</f>
        <v>0.5</v>
      </c>
      <c r="I170" s="140"/>
      <c r="J170" s="141" t="s">
        <v>144</v>
      </c>
      <c r="K170" s="68">
        <f aca="true" t="shared" si="41" ref="K170:K178">SUM(M170:P170)</f>
        <v>0</v>
      </c>
      <c r="L170" s="74"/>
      <c r="M170" s="74">
        <f aca="true" t="shared" si="42" ref="M170:M178">S170*$S$151+W170*$W$151+AA170*$AA$151+AE170*$AE$151</f>
        <v>0</v>
      </c>
      <c r="N170" s="74">
        <f aca="true" t="shared" si="43" ref="N170:N178">T170*$S$151+X170*$W$151+AB170*$AA$151+AF170*$AE$151</f>
        <v>0</v>
      </c>
      <c r="O170" s="74">
        <f aca="true" t="shared" si="44" ref="O170:O178">U170*$S$151+Y170*$W$151+AC170*$AA$151+AG170*$AE$151</f>
        <v>0</v>
      </c>
      <c r="P170" s="70">
        <f aca="true" t="shared" si="45" ref="P170:P178">(V170+Z170+AD170+AH170)*$V$151</f>
        <v>0</v>
      </c>
      <c r="Q170" s="71">
        <f>F170-K170</f>
        <v>18</v>
      </c>
      <c r="R170" s="76">
        <f>Q170/F170</f>
        <v>1</v>
      </c>
      <c r="S170" s="144"/>
      <c r="T170" s="80"/>
      <c r="U170" s="298"/>
      <c r="V170" s="143"/>
      <c r="W170" s="142"/>
      <c r="X170" s="80"/>
      <c r="Y170" s="298"/>
      <c r="Z170" s="143"/>
      <c r="AA170" s="142"/>
      <c r="AB170" s="80"/>
      <c r="AC170" s="298"/>
      <c r="AD170" s="81"/>
      <c r="AE170" s="142"/>
      <c r="AF170" s="80"/>
      <c r="AG170" s="298"/>
      <c r="AH170" s="81"/>
      <c r="AI170" s="292">
        <v>0</v>
      </c>
      <c r="AJ170" s="15"/>
    </row>
    <row r="171" spans="2:36" ht="18">
      <c r="B171" s="163">
        <v>3</v>
      </c>
      <c r="C171" s="500" t="s">
        <v>137</v>
      </c>
      <c r="D171" s="67" t="s">
        <v>69</v>
      </c>
      <c r="E171" s="68">
        <v>18</v>
      </c>
      <c r="F171" s="75">
        <v>18</v>
      </c>
      <c r="G171" s="355">
        <f t="shared" si="40"/>
        <v>0.3333333333333333</v>
      </c>
      <c r="H171" s="70">
        <f aca="true" t="shared" si="46" ref="H171:H179">F171/36</f>
        <v>0.5</v>
      </c>
      <c r="I171" s="140"/>
      <c r="J171" s="141" t="s">
        <v>145</v>
      </c>
      <c r="K171" s="68">
        <f t="shared" si="41"/>
        <v>0</v>
      </c>
      <c r="L171" s="74"/>
      <c r="M171" s="74">
        <f t="shared" si="42"/>
        <v>0</v>
      </c>
      <c r="N171" s="74">
        <f t="shared" si="43"/>
        <v>0</v>
      </c>
      <c r="O171" s="74">
        <f t="shared" si="44"/>
        <v>0</v>
      </c>
      <c r="P171" s="70">
        <f t="shared" si="45"/>
        <v>0</v>
      </c>
      <c r="Q171" s="71">
        <f aca="true" t="shared" si="47" ref="Q171:Q178">F171-K171</f>
        <v>18</v>
      </c>
      <c r="R171" s="76">
        <f aca="true" t="shared" si="48" ref="R171:R178">Q171/F171</f>
        <v>1</v>
      </c>
      <c r="S171" s="144"/>
      <c r="T171" s="80"/>
      <c r="U171" s="298"/>
      <c r="V171" s="143"/>
      <c r="W171" s="142"/>
      <c r="X171" s="80"/>
      <c r="Y171" s="298"/>
      <c r="Z171" s="143"/>
      <c r="AA171" s="142"/>
      <c r="AB171" s="80"/>
      <c r="AC171" s="298"/>
      <c r="AD171" s="81"/>
      <c r="AE171" s="142"/>
      <c r="AF171" s="80"/>
      <c r="AG171" s="298"/>
      <c r="AH171" s="81"/>
      <c r="AI171" s="292">
        <v>0</v>
      </c>
      <c r="AJ171" s="15"/>
    </row>
    <row r="172" spans="2:36" ht="54">
      <c r="B172" s="163">
        <v>4</v>
      </c>
      <c r="C172" s="501" t="s">
        <v>138</v>
      </c>
      <c r="D172" s="67" t="s">
        <v>69</v>
      </c>
      <c r="E172" s="68">
        <f>F172</f>
        <v>198</v>
      </c>
      <c r="F172" s="75">
        <v>198</v>
      </c>
      <c r="G172" s="355">
        <f t="shared" si="40"/>
        <v>3.6666666666666665</v>
      </c>
      <c r="H172" s="70">
        <f t="shared" si="46"/>
        <v>5.5</v>
      </c>
      <c r="I172" s="73">
        <v>16</v>
      </c>
      <c r="J172" s="141"/>
      <c r="K172" s="68">
        <f t="shared" si="41"/>
        <v>76</v>
      </c>
      <c r="L172" s="74">
        <f aca="true" t="shared" si="49" ref="L172:L178">M172+O172+N172</f>
        <v>68</v>
      </c>
      <c r="M172" s="74">
        <f t="shared" si="42"/>
        <v>51</v>
      </c>
      <c r="N172" s="74">
        <f>T172*$S$151+X172*$W$151+AB172*$AA$151+AF172*$AE$151</f>
        <v>17</v>
      </c>
      <c r="O172" s="74">
        <f t="shared" si="44"/>
        <v>0</v>
      </c>
      <c r="P172" s="70">
        <f t="shared" si="45"/>
        <v>8</v>
      </c>
      <c r="Q172" s="71">
        <f t="shared" si="47"/>
        <v>122</v>
      </c>
      <c r="R172" s="76">
        <f t="shared" si="48"/>
        <v>0.6161616161616161</v>
      </c>
      <c r="S172" s="144"/>
      <c r="T172" s="80"/>
      <c r="U172" s="77"/>
      <c r="V172" s="143"/>
      <c r="W172" s="142"/>
      <c r="X172" s="80"/>
      <c r="Y172" s="77"/>
      <c r="Z172" s="143"/>
      <c r="AA172" s="142">
        <v>3</v>
      </c>
      <c r="AB172" s="80">
        <v>1</v>
      </c>
      <c r="AC172" s="77"/>
      <c r="AD172" s="81">
        <f>SUM(AA172:AC172)</f>
        <v>4</v>
      </c>
      <c r="AE172" s="142">
        <v>3</v>
      </c>
      <c r="AF172" s="80">
        <v>1</v>
      </c>
      <c r="AG172" s="77"/>
      <c r="AH172" s="81">
        <f>SUM(AE172:AG172)</f>
        <v>4</v>
      </c>
      <c r="AI172" s="292">
        <v>5</v>
      </c>
      <c r="AJ172" s="15"/>
    </row>
    <row r="173" spans="2:36" ht="18.75" customHeight="1">
      <c r="B173" s="163">
        <v>5</v>
      </c>
      <c r="C173" s="501" t="s">
        <v>181</v>
      </c>
      <c r="D173" s="67" t="s">
        <v>69</v>
      </c>
      <c r="E173" s="68">
        <f>F173</f>
        <v>90</v>
      </c>
      <c r="F173" s="75">
        <v>90</v>
      </c>
      <c r="G173" s="355">
        <f t="shared" si="40"/>
        <v>1.6666666666666667</v>
      </c>
      <c r="H173" s="70">
        <f t="shared" si="46"/>
        <v>2.5</v>
      </c>
      <c r="I173" s="140"/>
      <c r="J173" s="141" t="s">
        <v>145</v>
      </c>
      <c r="K173" s="68">
        <f t="shared" si="41"/>
        <v>30</v>
      </c>
      <c r="L173" s="74">
        <f t="shared" si="49"/>
        <v>27</v>
      </c>
      <c r="M173" s="74">
        <f t="shared" si="42"/>
        <v>27</v>
      </c>
      <c r="N173" s="74">
        <f t="shared" si="43"/>
        <v>0</v>
      </c>
      <c r="O173" s="74">
        <f t="shared" si="44"/>
        <v>0</v>
      </c>
      <c r="P173" s="70">
        <f t="shared" si="45"/>
        <v>3</v>
      </c>
      <c r="Q173" s="71">
        <f>F173-K173</f>
        <v>60</v>
      </c>
      <c r="R173" s="76">
        <f>Q173/F173</f>
        <v>0.6666666666666666</v>
      </c>
      <c r="S173" s="144"/>
      <c r="T173" s="80"/>
      <c r="U173" s="77"/>
      <c r="V173" s="143"/>
      <c r="W173" s="142"/>
      <c r="X173" s="80"/>
      <c r="Y173" s="77"/>
      <c r="Z173" s="143"/>
      <c r="AA173" s="142"/>
      <c r="AB173" s="80"/>
      <c r="AC173" s="77"/>
      <c r="AD173" s="81"/>
      <c r="AE173" s="142">
        <v>3</v>
      </c>
      <c r="AF173" s="80"/>
      <c r="AG173" s="77"/>
      <c r="AH173" s="81">
        <f>SUM(AE173:AG173)</f>
        <v>3</v>
      </c>
      <c r="AI173" s="292">
        <v>2</v>
      </c>
      <c r="AJ173" s="15"/>
    </row>
    <row r="174" spans="2:36" ht="18">
      <c r="B174" s="163">
        <v>6</v>
      </c>
      <c r="C174" s="502" t="s">
        <v>218</v>
      </c>
      <c r="D174" s="67" t="s">
        <v>69</v>
      </c>
      <c r="E174" s="68">
        <f>F174</f>
        <v>216</v>
      </c>
      <c r="F174" s="75">
        <v>216</v>
      </c>
      <c r="G174" s="68">
        <f t="shared" si="40"/>
        <v>4</v>
      </c>
      <c r="H174" s="70">
        <f>F174/36</f>
        <v>6</v>
      </c>
      <c r="I174" s="73">
        <v>14</v>
      </c>
      <c r="J174" s="141"/>
      <c r="K174" s="68">
        <f t="shared" si="41"/>
        <v>77</v>
      </c>
      <c r="L174" s="74">
        <f t="shared" si="49"/>
        <v>68</v>
      </c>
      <c r="M174" s="74">
        <f t="shared" si="42"/>
        <v>38</v>
      </c>
      <c r="N174" s="74">
        <f t="shared" si="43"/>
        <v>0</v>
      </c>
      <c r="O174" s="74">
        <f t="shared" si="44"/>
        <v>30</v>
      </c>
      <c r="P174" s="70">
        <f t="shared" si="45"/>
        <v>9</v>
      </c>
      <c r="Q174" s="71">
        <f>F174-K174</f>
        <v>139</v>
      </c>
      <c r="R174" s="76">
        <f>Q174/F174</f>
        <v>0.6435185185185185</v>
      </c>
      <c r="S174" s="144">
        <v>2</v>
      </c>
      <c r="T174" s="80"/>
      <c r="U174" s="77">
        <v>2</v>
      </c>
      <c r="V174" s="143">
        <f>SUM(S174:U174)</f>
        <v>4</v>
      </c>
      <c r="W174" s="142">
        <v>3</v>
      </c>
      <c r="X174" s="80"/>
      <c r="Y174" s="77">
        <v>2</v>
      </c>
      <c r="Z174" s="143">
        <f>SUM(W174:Y174)</f>
        <v>5</v>
      </c>
      <c r="AA174" s="300"/>
      <c r="AB174" s="299"/>
      <c r="AC174" s="299"/>
      <c r="AD174" s="301"/>
      <c r="AE174" s="300"/>
      <c r="AF174" s="299"/>
      <c r="AG174" s="299"/>
      <c r="AH174" s="301"/>
      <c r="AI174" s="292">
        <v>4</v>
      </c>
      <c r="AJ174" s="15"/>
    </row>
    <row r="175" spans="2:36" ht="18">
      <c r="B175" s="163">
        <v>7</v>
      </c>
      <c r="C175" s="502" t="s">
        <v>219</v>
      </c>
      <c r="D175" s="67" t="s">
        <v>69</v>
      </c>
      <c r="E175" s="68">
        <f>F175</f>
        <v>18</v>
      </c>
      <c r="F175" s="75">
        <v>18</v>
      </c>
      <c r="G175" s="355">
        <f t="shared" si="40"/>
        <v>0.3333333333333333</v>
      </c>
      <c r="H175" s="70">
        <f t="shared" si="46"/>
        <v>0.5</v>
      </c>
      <c r="I175" s="73"/>
      <c r="J175" s="141" t="s">
        <v>145</v>
      </c>
      <c r="K175" s="68">
        <f t="shared" si="41"/>
        <v>0</v>
      </c>
      <c r="L175" s="74"/>
      <c r="M175" s="74">
        <f t="shared" si="42"/>
        <v>0</v>
      </c>
      <c r="N175" s="74">
        <f t="shared" si="43"/>
        <v>0</v>
      </c>
      <c r="O175" s="74">
        <f t="shared" si="44"/>
        <v>0</v>
      </c>
      <c r="P175" s="70">
        <f t="shared" si="45"/>
        <v>0</v>
      </c>
      <c r="Q175" s="71">
        <f t="shared" si="47"/>
        <v>18</v>
      </c>
      <c r="R175" s="76">
        <f t="shared" si="48"/>
        <v>1</v>
      </c>
      <c r="S175" s="144"/>
      <c r="T175" s="80"/>
      <c r="U175" s="298"/>
      <c r="V175" s="143"/>
      <c r="W175" s="142"/>
      <c r="X175" s="80"/>
      <c r="Y175" s="298"/>
      <c r="Z175" s="143"/>
      <c r="AA175" s="142"/>
      <c r="AB175" s="80"/>
      <c r="AC175" s="77"/>
      <c r="AD175" s="81"/>
      <c r="AE175" s="142"/>
      <c r="AF175" s="80"/>
      <c r="AG175" s="77"/>
      <c r="AH175" s="81"/>
      <c r="AI175" s="292">
        <v>0</v>
      </c>
      <c r="AJ175" s="15"/>
    </row>
    <row r="176" spans="2:36" ht="18">
      <c r="B176" s="163">
        <v>8</v>
      </c>
      <c r="C176" s="503" t="s">
        <v>292</v>
      </c>
      <c r="D176" s="506" t="s">
        <v>69</v>
      </c>
      <c r="E176" s="131">
        <v>216</v>
      </c>
      <c r="F176" s="75">
        <f>E176</f>
        <v>216</v>
      </c>
      <c r="G176" s="131">
        <f t="shared" si="40"/>
        <v>4</v>
      </c>
      <c r="H176" s="132">
        <f t="shared" si="46"/>
        <v>6</v>
      </c>
      <c r="I176" s="168" t="s">
        <v>144</v>
      </c>
      <c r="J176" s="169"/>
      <c r="K176" s="68">
        <f>SUM(M176:P176)</f>
        <v>80</v>
      </c>
      <c r="L176" s="74">
        <f>M176+O176+N176</f>
        <v>70</v>
      </c>
      <c r="M176" s="74">
        <f>S176*$S$11+W176*$W$11+AA176*$AA$11+AE176*$AE$11</f>
        <v>42</v>
      </c>
      <c r="N176" s="74">
        <f>T176*$S$11+X176*$W$11+AB176*$AA$11+AF176*$AE$11</f>
        <v>14</v>
      </c>
      <c r="O176" s="74">
        <f>U176*$S$11+Y176*$W$11+AC176*$AA$11+AG176*$AE$11</f>
        <v>14</v>
      </c>
      <c r="P176" s="70">
        <f>(V176+Z176+AD176+AH176)*$V$11</f>
        <v>10</v>
      </c>
      <c r="Q176" s="133">
        <f t="shared" si="47"/>
        <v>136</v>
      </c>
      <c r="R176" s="331">
        <f t="shared" si="48"/>
        <v>0.6296296296296297</v>
      </c>
      <c r="S176" s="174">
        <v>3</v>
      </c>
      <c r="T176" s="173">
        <v>1</v>
      </c>
      <c r="U176" s="134">
        <v>1</v>
      </c>
      <c r="V176" s="332">
        <f>SUM(S176:U176)</f>
        <v>5</v>
      </c>
      <c r="W176" s="172">
        <v>3</v>
      </c>
      <c r="X176" s="173">
        <v>1</v>
      </c>
      <c r="Y176" s="134">
        <v>1</v>
      </c>
      <c r="Z176" s="332">
        <f>SUM(W176:Y176)</f>
        <v>5</v>
      </c>
      <c r="AA176" s="172"/>
      <c r="AB176" s="173"/>
      <c r="AC176" s="134"/>
      <c r="AD176" s="302"/>
      <c r="AE176" s="172"/>
      <c r="AF176" s="173"/>
      <c r="AG176" s="134"/>
      <c r="AH176" s="302"/>
      <c r="AI176" s="346">
        <v>6</v>
      </c>
      <c r="AJ176" s="15"/>
    </row>
    <row r="177" spans="2:36" ht="19.5" customHeight="1">
      <c r="B177" s="163">
        <v>9</v>
      </c>
      <c r="C177" s="502" t="s">
        <v>182</v>
      </c>
      <c r="D177" s="67" t="s">
        <v>69</v>
      </c>
      <c r="E177" s="68">
        <f>F177</f>
        <v>126</v>
      </c>
      <c r="F177" s="179">
        <v>126</v>
      </c>
      <c r="G177" s="355">
        <f t="shared" si="40"/>
        <v>2.3333333333333335</v>
      </c>
      <c r="H177" s="70">
        <f t="shared" si="46"/>
        <v>3.5</v>
      </c>
      <c r="I177" s="71"/>
      <c r="J177" s="75">
        <v>14</v>
      </c>
      <c r="K177" s="68">
        <f t="shared" si="41"/>
        <v>45</v>
      </c>
      <c r="L177" s="74">
        <f t="shared" si="49"/>
        <v>40</v>
      </c>
      <c r="M177" s="74">
        <f t="shared" si="42"/>
        <v>24</v>
      </c>
      <c r="N177" s="74">
        <f t="shared" si="43"/>
        <v>0</v>
      </c>
      <c r="O177" s="74">
        <f t="shared" si="44"/>
        <v>16</v>
      </c>
      <c r="P177" s="70">
        <f t="shared" si="45"/>
        <v>5</v>
      </c>
      <c r="Q177" s="71">
        <f>F177-K177</f>
        <v>81</v>
      </c>
      <c r="R177" s="76">
        <f>Q177/F177</f>
        <v>0.6428571428571429</v>
      </c>
      <c r="S177" s="174"/>
      <c r="T177" s="173"/>
      <c r="U177" s="134"/>
      <c r="V177" s="302"/>
      <c r="W177" s="172"/>
      <c r="X177" s="173"/>
      <c r="Y177" s="134"/>
      <c r="Z177" s="332"/>
      <c r="AA177" s="172">
        <v>3</v>
      </c>
      <c r="AB177" s="173"/>
      <c r="AC177" s="134">
        <v>2</v>
      </c>
      <c r="AD177" s="302">
        <f>SUM(AA177:AC177)</f>
        <v>5</v>
      </c>
      <c r="AE177" s="172"/>
      <c r="AF177" s="173"/>
      <c r="AG177" s="134"/>
      <c r="AH177" s="302"/>
      <c r="AI177" s="218">
        <v>4</v>
      </c>
      <c r="AJ177" s="15"/>
    </row>
    <row r="178" spans="2:36" ht="18" thickBot="1">
      <c r="B178" s="498">
        <v>10</v>
      </c>
      <c r="C178" s="504" t="s">
        <v>183</v>
      </c>
      <c r="D178" s="507" t="s">
        <v>69</v>
      </c>
      <c r="E178" s="505">
        <v>162</v>
      </c>
      <c r="F178" s="407">
        <v>162</v>
      </c>
      <c r="G178" s="408">
        <f t="shared" si="40"/>
        <v>3</v>
      </c>
      <c r="H178" s="5">
        <f t="shared" si="46"/>
        <v>4.5</v>
      </c>
      <c r="I178" s="409">
        <v>16</v>
      </c>
      <c r="J178" s="407"/>
      <c r="K178" s="408">
        <f t="shared" si="41"/>
        <v>57</v>
      </c>
      <c r="L178" s="371">
        <f t="shared" si="49"/>
        <v>51</v>
      </c>
      <c r="M178" s="371">
        <f t="shared" si="42"/>
        <v>34</v>
      </c>
      <c r="N178" s="371">
        <f t="shared" si="43"/>
        <v>0</v>
      </c>
      <c r="O178" s="371">
        <f t="shared" si="44"/>
        <v>17</v>
      </c>
      <c r="P178" s="5">
        <f t="shared" si="45"/>
        <v>6</v>
      </c>
      <c r="Q178" s="6">
        <f t="shared" si="47"/>
        <v>105</v>
      </c>
      <c r="R178" s="410">
        <f t="shared" si="48"/>
        <v>0.6481481481481481</v>
      </c>
      <c r="S178" s="216"/>
      <c r="T178" s="214"/>
      <c r="U178" s="147"/>
      <c r="V178" s="185"/>
      <c r="W178" s="146"/>
      <c r="X178" s="147"/>
      <c r="Y178" s="88"/>
      <c r="Z178" s="185"/>
      <c r="AA178" s="6">
        <v>2</v>
      </c>
      <c r="AB178" s="403"/>
      <c r="AC178" s="404">
        <v>1</v>
      </c>
      <c r="AD178" s="406">
        <f>SUM(AA178:AC178)</f>
        <v>3</v>
      </c>
      <c r="AE178" s="405">
        <v>2</v>
      </c>
      <c r="AF178" s="404"/>
      <c r="AG178" s="12">
        <v>1</v>
      </c>
      <c r="AH178" s="406">
        <f>SUM(AE178:AG178)</f>
        <v>3</v>
      </c>
      <c r="AI178" s="296">
        <v>4</v>
      </c>
      <c r="AJ178" s="15"/>
    </row>
    <row r="179" spans="2:36" ht="18">
      <c r="B179" s="44"/>
      <c r="C179" s="200"/>
      <c r="D179" s="319" t="s">
        <v>47</v>
      </c>
      <c r="E179" s="95"/>
      <c r="F179" s="95">
        <f>SUM(F169:F178)</f>
        <v>1242</v>
      </c>
      <c r="G179" s="95">
        <f t="shared" si="40"/>
        <v>23</v>
      </c>
      <c r="H179" s="95">
        <f t="shared" si="46"/>
        <v>34.5</v>
      </c>
      <c r="I179" s="95"/>
      <c r="J179" s="95"/>
      <c r="K179" s="95">
        <f aca="true" t="shared" si="50" ref="K179:Q179">SUM(K169:K178)</f>
        <v>433</v>
      </c>
      <c r="L179" s="95">
        <f t="shared" si="50"/>
        <v>384</v>
      </c>
      <c r="M179" s="95">
        <f t="shared" si="50"/>
        <v>246</v>
      </c>
      <c r="N179" s="95">
        <f t="shared" si="50"/>
        <v>31</v>
      </c>
      <c r="O179" s="95">
        <f t="shared" si="50"/>
        <v>107</v>
      </c>
      <c r="P179" s="95">
        <f t="shared" si="50"/>
        <v>49</v>
      </c>
      <c r="Q179" s="95">
        <f t="shared" si="50"/>
        <v>809</v>
      </c>
      <c r="R179" s="97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151"/>
      <c r="AI179" s="297"/>
      <c r="AJ179" s="15"/>
    </row>
    <row r="180" spans="2:36" ht="18">
      <c r="B180" s="38"/>
      <c r="C180" s="268" t="s">
        <v>119</v>
      </c>
      <c r="D180" s="319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7"/>
      <c r="S180" s="151"/>
      <c r="T180" s="151"/>
      <c r="U180" s="151"/>
      <c r="V180" s="151"/>
      <c r="W180" s="151"/>
      <c r="X180" s="151"/>
      <c r="Y180" s="151"/>
      <c r="Z180" s="151"/>
      <c r="AA180" s="151"/>
      <c r="AB180" s="151"/>
      <c r="AC180" s="151"/>
      <c r="AD180" s="151"/>
      <c r="AE180" s="151"/>
      <c r="AF180" s="151"/>
      <c r="AG180" s="151"/>
      <c r="AH180" s="151"/>
      <c r="AI180" s="297"/>
      <c r="AJ180" s="15"/>
    </row>
    <row r="181" spans="2:36" ht="18" thickBot="1">
      <c r="B181" s="38"/>
      <c r="C181" s="267" t="s">
        <v>120</v>
      </c>
      <c r="D181" s="319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7"/>
      <c r="S181" s="151"/>
      <c r="T181" s="151"/>
      <c r="U181" s="151"/>
      <c r="V181" s="151"/>
      <c r="W181" s="151"/>
      <c r="X181" s="151"/>
      <c r="Y181" s="151"/>
      <c r="Z181" s="151"/>
      <c r="AA181" s="151"/>
      <c r="AB181" s="151"/>
      <c r="AC181" s="151"/>
      <c r="AD181" s="151"/>
      <c r="AE181" s="151"/>
      <c r="AF181" s="151"/>
      <c r="AG181" s="151"/>
      <c r="AH181" s="151"/>
      <c r="AI181" s="329"/>
      <c r="AJ181" s="15"/>
    </row>
    <row r="182" spans="2:36" ht="18">
      <c r="B182" s="247">
        <v>1</v>
      </c>
      <c r="C182" s="368" t="s">
        <v>187</v>
      </c>
      <c r="D182" s="363" t="s">
        <v>190</v>
      </c>
      <c r="E182" s="53">
        <v>72</v>
      </c>
      <c r="F182" s="61">
        <v>72</v>
      </c>
      <c r="G182" s="354">
        <f>F182/54</f>
        <v>1.3333333333333333</v>
      </c>
      <c r="H182" s="54">
        <f>F182/36</f>
        <v>2</v>
      </c>
      <c r="I182" s="55"/>
      <c r="J182" s="111">
        <v>16</v>
      </c>
      <c r="K182" s="57">
        <f>SUM(M182:P182)</f>
        <v>30</v>
      </c>
      <c r="L182" s="58">
        <f>M182+O182+N182</f>
        <v>27</v>
      </c>
      <c r="M182" s="58">
        <f aca="true" t="shared" si="51" ref="M182:O183">S182*$S$151+W182*$W$151+AA182*$AA$151+AE182*$AE$151</f>
        <v>18</v>
      </c>
      <c r="N182" s="58">
        <f t="shared" si="51"/>
        <v>0</v>
      </c>
      <c r="O182" s="58">
        <f t="shared" si="51"/>
        <v>9</v>
      </c>
      <c r="P182" s="52">
        <f>(V182+Z182+AD182+AH182)*$V$151</f>
        <v>3</v>
      </c>
      <c r="Q182" s="112">
        <f>F182-K182</f>
        <v>42</v>
      </c>
      <c r="R182" s="59">
        <f>Q182/F182</f>
        <v>0.5833333333333334</v>
      </c>
      <c r="S182" s="333"/>
      <c r="T182" s="60"/>
      <c r="U182" s="65"/>
      <c r="V182" s="251"/>
      <c r="W182" s="55"/>
      <c r="X182" s="60"/>
      <c r="Y182" s="60"/>
      <c r="Z182" s="61"/>
      <c r="AA182" s="55"/>
      <c r="AB182" s="60"/>
      <c r="AC182" s="60"/>
      <c r="AD182" s="61"/>
      <c r="AE182" s="55">
        <v>2</v>
      </c>
      <c r="AF182" s="60"/>
      <c r="AG182" s="60">
        <v>1</v>
      </c>
      <c r="AH182" s="61">
        <f>SUM(AE182:AG182)</f>
        <v>3</v>
      </c>
      <c r="AI182" s="343">
        <v>2</v>
      </c>
      <c r="AJ182" s="15"/>
    </row>
    <row r="183" spans="2:36" ht="18" thickBot="1">
      <c r="B183" s="145">
        <v>2</v>
      </c>
      <c r="C183" s="369" t="s">
        <v>186</v>
      </c>
      <c r="D183" s="364" t="s">
        <v>190</v>
      </c>
      <c r="E183" s="82">
        <v>72</v>
      </c>
      <c r="F183" s="83">
        <v>72</v>
      </c>
      <c r="G183" s="356">
        <f>F183/54</f>
        <v>1.3333333333333333</v>
      </c>
      <c r="H183" s="85">
        <f>F183/36</f>
        <v>2</v>
      </c>
      <c r="I183" s="239"/>
      <c r="J183" s="85">
        <v>13</v>
      </c>
      <c r="K183" s="7">
        <f>SUM(M183:P183)</f>
        <v>24</v>
      </c>
      <c r="L183" s="8">
        <f>M183+O183+N183</f>
        <v>21</v>
      </c>
      <c r="M183" s="8">
        <f t="shared" si="51"/>
        <v>14</v>
      </c>
      <c r="N183" s="8">
        <f t="shared" si="51"/>
        <v>0</v>
      </c>
      <c r="O183" s="8">
        <f t="shared" si="51"/>
        <v>7</v>
      </c>
      <c r="P183" s="9">
        <f>(V183+Z183+AD183+AH183)*$V$151</f>
        <v>3</v>
      </c>
      <c r="Q183" s="216">
        <f>F183-K183</f>
        <v>48</v>
      </c>
      <c r="R183" s="10">
        <f>Q183/F183</f>
        <v>0.6666666666666666</v>
      </c>
      <c r="S183" s="216">
        <v>2</v>
      </c>
      <c r="T183" s="214"/>
      <c r="U183" s="88">
        <v>1</v>
      </c>
      <c r="V183" s="87">
        <f>SUM(S183:U183)</f>
        <v>3</v>
      </c>
      <c r="W183" s="86"/>
      <c r="X183" s="214"/>
      <c r="Y183" s="214"/>
      <c r="Z183" s="217"/>
      <c r="AA183" s="86"/>
      <c r="AB183" s="214"/>
      <c r="AC183" s="147"/>
      <c r="AD183" s="148"/>
      <c r="AE183" s="86"/>
      <c r="AF183" s="214"/>
      <c r="AG183" s="147"/>
      <c r="AH183" s="148"/>
      <c r="AI183" s="344">
        <v>2</v>
      </c>
      <c r="AJ183" s="15"/>
    </row>
    <row r="184" spans="2:36" ht="18">
      <c r="B184" s="44"/>
      <c r="C184" s="334"/>
      <c r="D184" s="319" t="s">
        <v>47</v>
      </c>
      <c r="E184" s="335"/>
      <c r="F184" s="94">
        <f>SUM(F182:F183)</f>
        <v>144</v>
      </c>
      <c r="G184" s="94">
        <f>SUM(G182:G183)</f>
        <v>2.6666666666666665</v>
      </c>
      <c r="H184" s="94">
        <f>SUM(H182:H183)</f>
        <v>4</v>
      </c>
      <c r="I184" s="95"/>
      <c r="J184" s="95"/>
      <c r="K184" s="94">
        <f>SUM(K182:K183)</f>
        <v>54</v>
      </c>
      <c r="L184" s="94">
        <f>SUM(L182:L183)</f>
        <v>48</v>
      </c>
      <c r="M184" s="94">
        <f>SUM(M182:M183)</f>
        <v>32</v>
      </c>
      <c r="N184" s="94"/>
      <c r="O184" s="94">
        <f>SUM(O182:O183)</f>
        <v>16</v>
      </c>
      <c r="P184" s="94">
        <f>SUM(P182:P183)</f>
        <v>6</v>
      </c>
      <c r="Q184" s="94">
        <f>SUM(Q182:Q183)</f>
        <v>90</v>
      </c>
      <c r="R184" s="97"/>
      <c r="S184" s="94"/>
      <c r="T184" s="231"/>
      <c r="U184" s="151"/>
      <c r="V184" s="151"/>
      <c r="W184" s="94"/>
      <c r="X184" s="231"/>
      <c r="Y184" s="151"/>
      <c r="Z184" s="151"/>
      <c r="AA184" s="94"/>
      <c r="AB184" s="231"/>
      <c r="AC184" s="151"/>
      <c r="AD184" s="151"/>
      <c r="AE184" s="94"/>
      <c r="AF184" s="231"/>
      <c r="AG184" s="151"/>
      <c r="AH184" s="151"/>
      <c r="AI184" s="94"/>
      <c r="AJ184" s="15"/>
    </row>
    <row r="185" spans="2:36" ht="18" thickBot="1">
      <c r="B185" s="44"/>
      <c r="C185" s="555" t="s">
        <v>121</v>
      </c>
      <c r="D185" s="556"/>
      <c r="E185" s="556"/>
      <c r="F185" s="556"/>
      <c r="G185" s="556"/>
      <c r="H185" s="556"/>
      <c r="I185" s="556"/>
      <c r="J185" s="556"/>
      <c r="K185" s="35"/>
      <c r="L185" s="35"/>
      <c r="M185" s="35"/>
      <c r="N185" s="35"/>
      <c r="O185" s="35"/>
      <c r="P185" s="35"/>
      <c r="Q185" s="35"/>
      <c r="R185" s="153"/>
      <c r="S185" s="155"/>
      <c r="T185" s="155"/>
      <c r="U185" s="155"/>
      <c r="V185" s="155"/>
      <c r="W185" s="155"/>
      <c r="X185" s="155"/>
      <c r="Y185" s="155"/>
      <c r="Z185" s="155"/>
      <c r="AA185" s="155"/>
      <c r="AB185" s="155"/>
      <c r="AC185" s="155"/>
      <c r="AD185" s="155"/>
      <c r="AE185" s="155"/>
      <c r="AF185" s="155"/>
      <c r="AG185" s="155"/>
      <c r="AH185" s="48"/>
      <c r="AI185" s="155"/>
      <c r="AJ185" s="15"/>
    </row>
    <row r="186" spans="2:36" ht="54">
      <c r="B186" s="247">
        <v>1</v>
      </c>
      <c r="C186" s="205" t="s">
        <v>140</v>
      </c>
      <c r="D186" s="289" t="s">
        <v>69</v>
      </c>
      <c r="E186" s="370">
        <f>F186</f>
        <v>144</v>
      </c>
      <c r="F186" s="61">
        <v>144</v>
      </c>
      <c r="G186" s="354">
        <f>F186/54</f>
        <v>2.6666666666666665</v>
      </c>
      <c r="H186" s="54">
        <f>F186/36</f>
        <v>4</v>
      </c>
      <c r="I186" s="160"/>
      <c r="J186" s="161" t="s">
        <v>145</v>
      </c>
      <c r="K186" s="57">
        <f>SUM(M186:P186)</f>
        <v>45</v>
      </c>
      <c r="L186" s="58">
        <f>M186+O186+N186</f>
        <v>40</v>
      </c>
      <c r="M186" s="58">
        <f aca="true" t="shared" si="52" ref="M186:O188">S186*$S$151+W186*$W$151+AA186*$AA$151+AE186*$AE$151</f>
        <v>24</v>
      </c>
      <c r="N186" s="58">
        <f t="shared" si="52"/>
        <v>0</v>
      </c>
      <c r="O186" s="58">
        <f t="shared" si="52"/>
        <v>16</v>
      </c>
      <c r="P186" s="52">
        <f>(V186+Z186+AD186+AH186)*$V$151</f>
        <v>5</v>
      </c>
      <c r="Q186" s="55">
        <f>F186-K186</f>
        <v>99</v>
      </c>
      <c r="R186" s="59">
        <f>Q186/F186</f>
        <v>0.6875</v>
      </c>
      <c r="S186" s="162"/>
      <c r="T186" s="64"/>
      <c r="U186" s="64"/>
      <c r="V186" s="62"/>
      <c r="W186" s="162"/>
      <c r="X186" s="64"/>
      <c r="Y186" s="64"/>
      <c r="Z186" s="62"/>
      <c r="AA186" s="162">
        <v>3</v>
      </c>
      <c r="AB186" s="64"/>
      <c r="AC186" s="64">
        <v>2</v>
      </c>
      <c r="AD186" s="62">
        <f>SUM(AA186:AC186)</f>
        <v>5</v>
      </c>
      <c r="AE186" s="162"/>
      <c r="AF186" s="64"/>
      <c r="AG186" s="64"/>
      <c r="AH186" s="62"/>
      <c r="AI186" s="290">
        <v>4</v>
      </c>
      <c r="AJ186" s="15"/>
    </row>
    <row r="187" spans="2:36" ht="18">
      <c r="B187" s="259">
        <v>2</v>
      </c>
      <c r="C187" s="291" t="s">
        <v>139</v>
      </c>
      <c r="D187" s="293" t="s">
        <v>69</v>
      </c>
      <c r="E187" s="73">
        <f>F187</f>
        <v>144</v>
      </c>
      <c r="F187" s="75">
        <v>144</v>
      </c>
      <c r="G187" s="355">
        <f>F187/54</f>
        <v>2.6666666666666665</v>
      </c>
      <c r="H187" s="70">
        <f>F187/36</f>
        <v>4</v>
      </c>
      <c r="I187" s="73"/>
      <c r="J187" s="141" t="s">
        <v>144</v>
      </c>
      <c r="K187" s="73">
        <f>SUM(M187:P187)</f>
        <v>51</v>
      </c>
      <c r="L187" s="74">
        <f>M187+O187+N187</f>
        <v>45</v>
      </c>
      <c r="M187" s="74">
        <f t="shared" si="52"/>
        <v>30</v>
      </c>
      <c r="N187" s="74">
        <f t="shared" si="52"/>
        <v>0</v>
      </c>
      <c r="O187" s="74">
        <f t="shared" si="52"/>
        <v>15</v>
      </c>
      <c r="P187" s="75">
        <f>(V187+Z187+AD187+AH187)*$V$151</f>
        <v>6</v>
      </c>
      <c r="Q187" s="71">
        <f>F187-K187</f>
        <v>93</v>
      </c>
      <c r="R187" s="76">
        <f>Q187/F187</f>
        <v>0.6458333333333334</v>
      </c>
      <c r="S187" s="144">
        <v>2</v>
      </c>
      <c r="T187" s="80"/>
      <c r="U187" s="77">
        <v>1</v>
      </c>
      <c r="V187" s="143">
        <f>SUM(S187:U187)</f>
        <v>3</v>
      </c>
      <c r="W187" s="142">
        <v>2</v>
      </c>
      <c r="X187" s="80"/>
      <c r="Y187" s="77">
        <v>1</v>
      </c>
      <c r="Z187" s="81">
        <f>SUM(W187:Y187)</f>
        <v>3</v>
      </c>
      <c r="AA187" s="144"/>
      <c r="AB187" s="80"/>
      <c r="AC187" s="77"/>
      <c r="AD187" s="143"/>
      <c r="AE187" s="142"/>
      <c r="AF187" s="80"/>
      <c r="AG187" s="77"/>
      <c r="AH187" s="81"/>
      <c r="AI187" s="292">
        <v>4</v>
      </c>
      <c r="AJ187" s="15"/>
    </row>
    <row r="188" spans="2:36" ht="60" customHeight="1" thickBot="1">
      <c r="B188" s="145">
        <v>3</v>
      </c>
      <c r="C188" s="294" t="s">
        <v>141</v>
      </c>
      <c r="D188" s="295" t="s">
        <v>69</v>
      </c>
      <c r="E188" s="303">
        <f>F188</f>
        <v>144</v>
      </c>
      <c r="F188" s="9">
        <v>144</v>
      </c>
      <c r="G188" s="356">
        <f>F188/54</f>
        <v>2.6666666666666665</v>
      </c>
      <c r="H188" s="85">
        <f>F188/36</f>
        <v>4</v>
      </c>
      <c r="I188" s="239"/>
      <c r="J188" s="9">
        <v>14</v>
      </c>
      <c r="K188" s="7">
        <f>SUM(M188:P188)</f>
        <v>51</v>
      </c>
      <c r="L188" s="8">
        <f>M188+O188+N188</f>
        <v>45</v>
      </c>
      <c r="M188" s="8">
        <f t="shared" si="52"/>
        <v>30</v>
      </c>
      <c r="N188" s="8">
        <f t="shared" si="52"/>
        <v>0</v>
      </c>
      <c r="O188" s="8">
        <f t="shared" si="52"/>
        <v>15</v>
      </c>
      <c r="P188" s="9">
        <f>(V188+Z188+AD188+AH188)*$V$151</f>
        <v>6</v>
      </c>
      <c r="Q188" s="86">
        <f>F188-K188</f>
        <v>93</v>
      </c>
      <c r="R188" s="10">
        <f>Q188/F188</f>
        <v>0.6458333333333334</v>
      </c>
      <c r="S188" s="146">
        <v>2</v>
      </c>
      <c r="T188" s="147"/>
      <c r="U188" s="147">
        <v>1</v>
      </c>
      <c r="V188" s="148">
        <f>SUM(S188:U188)</f>
        <v>3</v>
      </c>
      <c r="W188" s="146">
        <v>2</v>
      </c>
      <c r="X188" s="147"/>
      <c r="Y188" s="147">
        <v>1</v>
      </c>
      <c r="Z188" s="148">
        <f>SUM(W188:Y188)</f>
        <v>3</v>
      </c>
      <c r="AA188" s="263"/>
      <c r="AB188" s="147"/>
      <c r="AC188" s="147"/>
      <c r="AD188" s="185"/>
      <c r="AE188" s="146"/>
      <c r="AF188" s="147"/>
      <c r="AG188" s="147"/>
      <c r="AH188" s="148"/>
      <c r="AI188" s="296">
        <v>4</v>
      </c>
      <c r="AJ188" s="15"/>
    </row>
    <row r="189" spans="2:36" ht="18" thickBot="1">
      <c r="B189" s="44"/>
      <c r="C189" s="200"/>
      <c r="D189" s="319" t="s">
        <v>47</v>
      </c>
      <c r="E189" s="95"/>
      <c r="F189" s="94">
        <f>SUM(F186:F188)</f>
        <v>432</v>
      </c>
      <c r="G189" s="95">
        <f>SUM(G186:G188)</f>
        <v>8</v>
      </c>
      <c r="H189" s="95">
        <f>SUM(H186:H188)</f>
        <v>12</v>
      </c>
      <c r="I189" s="95"/>
      <c r="J189" s="95"/>
      <c r="K189" s="95">
        <f>SUM(K186:K188)</f>
        <v>147</v>
      </c>
      <c r="L189" s="95">
        <f>SUM(L186:L188)</f>
        <v>130</v>
      </c>
      <c r="M189" s="95">
        <f>SUM(M186:M188)</f>
        <v>84</v>
      </c>
      <c r="N189" s="95"/>
      <c r="O189" s="95">
        <f>SUM(O186:O188)</f>
        <v>46</v>
      </c>
      <c r="P189" s="95">
        <f>SUM(P186:P188)</f>
        <v>17</v>
      </c>
      <c r="Q189" s="95">
        <f>SUM(Q186:Q188)</f>
        <v>285</v>
      </c>
      <c r="R189" s="97"/>
      <c r="S189" s="569" t="s">
        <v>72</v>
      </c>
      <c r="T189" s="569"/>
      <c r="U189" s="569"/>
      <c r="V189" s="569"/>
      <c r="W189" s="569"/>
      <c r="X189" s="569"/>
      <c r="Y189" s="569"/>
      <c r="Z189" s="569"/>
      <c r="AA189" s="569"/>
      <c r="AB189" s="569"/>
      <c r="AC189" s="569"/>
      <c r="AD189" s="569"/>
      <c r="AE189" s="569"/>
      <c r="AF189" s="569"/>
      <c r="AG189" s="569"/>
      <c r="AH189" s="151"/>
      <c r="AI189" s="155"/>
      <c r="AJ189" s="15"/>
    </row>
    <row r="190" spans="2:36" ht="18" thickBot="1">
      <c r="B190" s="44"/>
      <c r="C190" s="200"/>
      <c r="D190" s="319" t="s">
        <v>73</v>
      </c>
      <c r="E190" s="336"/>
      <c r="F190" s="94">
        <f>F158+F161+F166+F179+F189+F184</f>
        <v>2160</v>
      </c>
      <c r="G190" s="94">
        <f>G158+G161+G166+G179+G189+G184</f>
        <v>39.99999999999999</v>
      </c>
      <c r="H190" s="94">
        <f>H158+H161+H166+H179+H189+H184</f>
        <v>60</v>
      </c>
      <c r="I190" s="94"/>
      <c r="J190" s="94"/>
      <c r="K190" s="94">
        <f aca="true" t="shared" si="53" ref="K190:Q190">K158+K161+K166+K179+K189+K184</f>
        <v>767</v>
      </c>
      <c r="L190" s="94">
        <f t="shared" si="53"/>
        <v>699</v>
      </c>
      <c r="M190" s="94">
        <f t="shared" si="53"/>
        <v>447</v>
      </c>
      <c r="N190" s="94">
        <f t="shared" si="53"/>
        <v>31</v>
      </c>
      <c r="O190" s="94">
        <f t="shared" si="53"/>
        <v>186</v>
      </c>
      <c r="P190" s="94">
        <f t="shared" si="53"/>
        <v>86</v>
      </c>
      <c r="Q190" s="94">
        <f t="shared" si="53"/>
        <v>1393</v>
      </c>
      <c r="R190" s="97"/>
      <c r="S190" s="566">
        <f>SUM(S157:U188)</f>
        <v>22</v>
      </c>
      <c r="T190" s="567"/>
      <c r="U190" s="567"/>
      <c r="V190" s="573"/>
      <c r="W190" s="566">
        <f>SUM(W157:Y188)</f>
        <v>24</v>
      </c>
      <c r="X190" s="567"/>
      <c r="Y190" s="567"/>
      <c r="Z190" s="573"/>
      <c r="AA190" s="566">
        <f>SUM(AA157:AC188)</f>
        <v>20</v>
      </c>
      <c r="AB190" s="567"/>
      <c r="AC190" s="567"/>
      <c r="AD190" s="573"/>
      <c r="AE190" s="566">
        <f>SUM(AE157:AG188)</f>
        <v>20</v>
      </c>
      <c r="AF190" s="567"/>
      <c r="AG190" s="567"/>
      <c r="AH190" s="568"/>
      <c r="AI190" s="155"/>
      <c r="AJ190" s="15"/>
    </row>
    <row r="191" spans="2:36" ht="18">
      <c r="B191" s="34"/>
      <c r="C191" s="570" t="s">
        <v>74</v>
      </c>
      <c r="D191" s="570"/>
      <c r="E191" s="95"/>
      <c r="F191" s="304"/>
      <c r="G191" s="95"/>
      <c r="H191" s="95"/>
      <c r="I191" s="193"/>
      <c r="J191" s="194"/>
      <c r="K191" s="194"/>
      <c r="L191" s="194"/>
      <c r="M191" s="194"/>
      <c r="N191" s="194"/>
      <c r="O191" s="194"/>
      <c r="P191" s="195"/>
      <c r="Q191" s="195"/>
      <c r="R191" s="195"/>
      <c r="S191" s="196"/>
      <c r="T191" s="197"/>
      <c r="U191" s="197"/>
      <c r="V191" s="197"/>
      <c r="W191" s="196"/>
      <c r="X191" s="197"/>
      <c r="Y191" s="197"/>
      <c r="Z191" s="197"/>
      <c r="AA191" s="196"/>
      <c r="AB191" s="197"/>
      <c r="AC191" s="197"/>
      <c r="AD191" s="197"/>
      <c r="AE191" s="196"/>
      <c r="AF191" s="197"/>
      <c r="AG191" s="197"/>
      <c r="AH191" s="200"/>
      <c r="AI191" s="49"/>
      <c r="AJ191" s="15"/>
    </row>
    <row r="192" spans="2:36" ht="18">
      <c r="B192" s="337"/>
      <c r="C192" s="571" t="s">
        <v>95</v>
      </c>
      <c r="D192" s="571"/>
      <c r="E192" s="336"/>
      <c r="F192" s="329"/>
      <c r="G192" s="200"/>
      <c r="H192" s="200"/>
      <c r="I192" s="200"/>
      <c r="J192" s="200"/>
      <c r="K192" s="200"/>
      <c r="L192" s="572" t="s">
        <v>96</v>
      </c>
      <c r="M192" s="572"/>
      <c r="N192" s="572"/>
      <c r="O192" s="572"/>
      <c r="P192" s="572"/>
      <c r="Q192" s="572"/>
      <c r="R192" s="572"/>
      <c r="S192" s="572"/>
      <c r="T192" s="572"/>
      <c r="U192" s="572"/>
      <c r="V192" s="572"/>
      <c r="W192" s="572"/>
      <c r="X192" s="572"/>
      <c r="Y192" s="572"/>
      <c r="Z192" s="572"/>
      <c r="AA192" s="572"/>
      <c r="AB192" s="572"/>
      <c r="AC192" s="572"/>
      <c r="AD192" s="572"/>
      <c r="AE192" s="572"/>
      <c r="AF192" s="572"/>
      <c r="AG192" s="572"/>
      <c r="AH192" s="572"/>
      <c r="AI192" s="338"/>
      <c r="AJ192" s="15"/>
    </row>
    <row r="193" spans="2:36" ht="13.5">
      <c r="B193" s="337"/>
      <c r="C193" s="305"/>
      <c r="D193" s="305"/>
      <c r="E193" s="309"/>
      <c r="F193" s="305"/>
      <c r="G193" s="305"/>
      <c r="H193" s="305"/>
      <c r="I193" s="306"/>
      <c r="J193" s="305"/>
      <c r="K193" s="305"/>
      <c r="L193" s="305"/>
      <c r="M193" s="305"/>
      <c r="N193" s="305"/>
      <c r="O193" s="305"/>
      <c r="P193" s="305"/>
      <c r="Q193" s="305"/>
      <c r="R193" s="340"/>
      <c r="S193" s="305"/>
      <c r="T193" s="305"/>
      <c r="U193" s="305"/>
      <c r="V193" s="305"/>
      <c r="W193" s="305"/>
      <c r="X193" s="305"/>
      <c r="Y193" s="305"/>
      <c r="Z193" s="305"/>
      <c r="AA193" s="305"/>
      <c r="AB193" s="305"/>
      <c r="AC193" s="305"/>
      <c r="AD193" s="305"/>
      <c r="AE193" s="305"/>
      <c r="AF193" s="305"/>
      <c r="AG193" s="305"/>
      <c r="AH193" s="305"/>
      <c r="AI193" s="305"/>
      <c r="AJ193" s="15"/>
    </row>
    <row r="194" spans="2:36" ht="18">
      <c r="B194" s="348"/>
      <c r="C194" s="305"/>
      <c r="D194" s="307"/>
      <c r="E194" s="341"/>
      <c r="F194" s="307"/>
      <c r="G194" s="307"/>
      <c r="H194" s="307"/>
      <c r="I194" s="307"/>
      <c r="J194" s="307"/>
      <c r="K194" s="307"/>
      <c r="L194" s="307"/>
      <c r="M194" s="565" t="s">
        <v>76</v>
      </c>
      <c r="N194" s="565"/>
      <c r="O194" s="565"/>
      <c r="P194" s="565"/>
      <c r="Q194" s="565"/>
      <c r="R194" s="200"/>
      <c r="S194" s="554"/>
      <c r="T194" s="554"/>
      <c r="U194" s="554"/>
      <c r="V194" s="554"/>
      <c r="W194" s="554">
        <v>4</v>
      </c>
      <c r="X194" s="554"/>
      <c r="Y194" s="554"/>
      <c r="Z194" s="554"/>
      <c r="AA194" s="554">
        <v>1</v>
      </c>
      <c r="AB194" s="554"/>
      <c r="AC194" s="554"/>
      <c r="AD194" s="554"/>
      <c r="AE194" s="554">
        <v>3</v>
      </c>
      <c r="AF194" s="554"/>
      <c r="AG194" s="554"/>
      <c r="AH194" s="554"/>
      <c r="AI194" s="308">
        <f>SUM(S194:AH194)</f>
        <v>8</v>
      </c>
      <c r="AJ194" s="15"/>
    </row>
    <row r="195" spans="2:36" ht="18">
      <c r="B195" s="348"/>
      <c r="C195" s="305"/>
      <c r="D195" s="307"/>
      <c r="E195" s="341"/>
      <c r="F195" s="307"/>
      <c r="G195" s="307"/>
      <c r="H195" s="307"/>
      <c r="I195" s="307"/>
      <c r="J195" s="307"/>
      <c r="K195" s="307"/>
      <c r="L195" s="307"/>
      <c r="M195" s="565" t="s">
        <v>77</v>
      </c>
      <c r="N195" s="565"/>
      <c r="O195" s="565"/>
      <c r="P195" s="565"/>
      <c r="Q195" s="565"/>
      <c r="R195" s="347"/>
      <c r="S195" s="554">
        <v>1</v>
      </c>
      <c r="T195" s="554"/>
      <c r="U195" s="554"/>
      <c r="V195" s="554"/>
      <c r="W195" s="554">
        <v>4</v>
      </c>
      <c r="X195" s="554"/>
      <c r="Y195" s="554"/>
      <c r="Z195" s="554"/>
      <c r="AA195" s="554"/>
      <c r="AB195" s="554"/>
      <c r="AC195" s="554"/>
      <c r="AD195" s="554"/>
      <c r="AE195" s="554">
        <v>6</v>
      </c>
      <c r="AF195" s="554"/>
      <c r="AG195" s="554"/>
      <c r="AH195" s="554"/>
      <c r="AI195" s="308">
        <f>SUM(S195:AH195)</f>
        <v>11</v>
      </c>
      <c r="AJ195" s="15"/>
    </row>
  </sheetData>
  <sheetProtection/>
  <mergeCells count="288">
    <mergeCell ref="W194:Z194"/>
    <mergeCell ref="AA194:AD194"/>
    <mergeCell ref="C74:C75"/>
    <mergeCell ref="B74:B75"/>
    <mergeCell ref="C191:D191"/>
    <mergeCell ref="C192:D192"/>
    <mergeCell ref="C162:J162"/>
    <mergeCell ref="E151:F151"/>
    <mergeCell ref="G151:H151"/>
    <mergeCell ref="C87:D87"/>
    <mergeCell ref="AE195:AH195"/>
    <mergeCell ref="M195:Q195"/>
    <mergeCell ref="S195:V195"/>
    <mergeCell ref="W195:Z195"/>
    <mergeCell ref="AA195:AD195"/>
    <mergeCell ref="AE194:AH194"/>
    <mergeCell ref="S179:AG179"/>
    <mergeCell ref="S189:AG189"/>
    <mergeCell ref="S190:V190"/>
    <mergeCell ref="W190:Z190"/>
    <mergeCell ref="AA190:AD190"/>
    <mergeCell ref="AE190:AH190"/>
    <mergeCell ref="L192:AH192"/>
    <mergeCell ref="M194:Q194"/>
    <mergeCell ref="S194:V194"/>
    <mergeCell ref="C155:H155"/>
    <mergeCell ref="AC152:AC153"/>
    <mergeCell ref="AD152:AD153"/>
    <mergeCell ref="AE152:AE153"/>
    <mergeCell ref="Y152:Y153"/>
    <mergeCell ref="Z152:Z153"/>
    <mergeCell ref="G152:G153"/>
    <mergeCell ref="T152:T153"/>
    <mergeCell ref="J152:J153"/>
    <mergeCell ref="K152:K153"/>
    <mergeCell ref="Q148:R151"/>
    <mergeCell ref="S148:AH148"/>
    <mergeCell ref="S152:S153"/>
    <mergeCell ref="H152:H153"/>
    <mergeCell ref="Q152:Q153"/>
    <mergeCell ref="R152:R153"/>
    <mergeCell ref="V152:V153"/>
    <mergeCell ref="W152:W153"/>
    <mergeCell ref="X152:X153"/>
    <mergeCell ref="AF152:AF153"/>
    <mergeCell ref="AI148:AI153"/>
    <mergeCell ref="S149:Z149"/>
    <mergeCell ref="AA149:AH149"/>
    <mergeCell ref="S150:V150"/>
    <mergeCell ref="W150:Z150"/>
    <mergeCell ref="AA150:AD150"/>
    <mergeCell ref="AE150:AH150"/>
    <mergeCell ref="AG152:AG153"/>
    <mergeCell ref="AH152:AH153"/>
    <mergeCell ref="W151:Y151"/>
    <mergeCell ref="L152:O152"/>
    <mergeCell ref="P152:P153"/>
    <mergeCell ref="AA152:AA153"/>
    <mergeCell ref="AB152:AB153"/>
    <mergeCell ref="U152:U153"/>
    <mergeCell ref="AA151:AC151"/>
    <mergeCell ref="AE151:AG151"/>
    <mergeCell ref="B91:AH91"/>
    <mergeCell ref="B92:AG92"/>
    <mergeCell ref="C93:AG93"/>
    <mergeCell ref="B95:B100"/>
    <mergeCell ref="C95:C100"/>
    <mergeCell ref="S151:U151"/>
    <mergeCell ref="E95:H97"/>
    <mergeCell ref="I95:J98"/>
    <mergeCell ref="W89:Z89"/>
    <mergeCell ref="AA89:AD89"/>
    <mergeCell ref="AE90:AH90"/>
    <mergeCell ref="AA97:AD97"/>
    <mergeCell ref="AE97:AH97"/>
    <mergeCell ref="W90:Z90"/>
    <mergeCell ref="AA90:AD90"/>
    <mergeCell ref="AE89:AH89"/>
    <mergeCell ref="S89:V89"/>
    <mergeCell ref="D148:D153"/>
    <mergeCell ref="E148:H150"/>
    <mergeCell ref="I148:J151"/>
    <mergeCell ref="K148:P151"/>
    <mergeCell ref="I152:I153"/>
    <mergeCell ref="M90:Q90"/>
    <mergeCell ref="S90:V90"/>
    <mergeCell ref="E152:E153"/>
    <mergeCell ref="F152:F153"/>
    <mergeCell ref="C67:J67"/>
    <mergeCell ref="S84:AG84"/>
    <mergeCell ref="S85:V85"/>
    <mergeCell ref="W85:Z85"/>
    <mergeCell ref="AA85:AD85"/>
    <mergeCell ref="AE85:AH85"/>
    <mergeCell ref="C86:D86"/>
    <mergeCell ref="L87:AH87"/>
    <mergeCell ref="M89:Q89"/>
    <mergeCell ref="AF55:AF56"/>
    <mergeCell ref="AG55:AG56"/>
    <mergeCell ref="AH55:AH56"/>
    <mergeCell ref="C58:H58"/>
    <mergeCell ref="AB55:AB56"/>
    <mergeCell ref="AC55:AC56"/>
    <mergeCell ref="AD55:AD56"/>
    <mergeCell ref="AE55:AE56"/>
    <mergeCell ref="X55:X56"/>
    <mergeCell ref="Y55:Y56"/>
    <mergeCell ref="Z55:Z56"/>
    <mergeCell ref="AA55:AA56"/>
    <mergeCell ref="T55:T56"/>
    <mergeCell ref="U55:U56"/>
    <mergeCell ref="V55:V56"/>
    <mergeCell ref="W55:W56"/>
    <mergeCell ref="P55:P56"/>
    <mergeCell ref="Q55:Q56"/>
    <mergeCell ref="R55:R56"/>
    <mergeCell ref="S55:S56"/>
    <mergeCell ref="I55:I56"/>
    <mergeCell ref="J55:J56"/>
    <mergeCell ref="K55:K56"/>
    <mergeCell ref="L55:O55"/>
    <mergeCell ref="AI51:AI56"/>
    <mergeCell ref="S52:Z52"/>
    <mergeCell ref="AA52:AH52"/>
    <mergeCell ref="S53:V53"/>
    <mergeCell ref="W53:Z53"/>
    <mergeCell ref="AA53:AD53"/>
    <mergeCell ref="AE53:AH53"/>
    <mergeCell ref="S54:U54"/>
    <mergeCell ref="W54:Y54"/>
    <mergeCell ref="AA54:AC54"/>
    <mergeCell ref="I51:J54"/>
    <mergeCell ref="K51:P54"/>
    <mergeCell ref="Q51:R54"/>
    <mergeCell ref="S51:AH51"/>
    <mergeCell ref="AE54:AG54"/>
    <mergeCell ref="B51:B56"/>
    <mergeCell ref="C51:C56"/>
    <mergeCell ref="D51:D56"/>
    <mergeCell ref="E51:H53"/>
    <mergeCell ref="E54:F54"/>
    <mergeCell ref="G54:H54"/>
    <mergeCell ref="E55:E56"/>
    <mergeCell ref="F55:F56"/>
    <mergeCell ref="G55:G56"/>
    <mergeCell ref="H55:H56"/>
    <mergeCell ref="B46:F46"/>
    <mergeCell ref="B48:AG48"/>
    <mergeCell ref="C49:AG49"/>
    <mergeCell ref="S45:V45"/>
    <mergeCell ref="W45:Z45"/>
    <mergeCell ref="AA45:AD45"/>
    <mergeCell ref="AE45:AH45"/>
    <mergeCell ref="W44:Z44"/>
    <mergeCell ref="AA44:AD44"/>
    <mergeCell ref="AE44:AH44"/>
    <mergeCell ref="M45:Q45"/>
    <mergeCell ref="C43:D43"/>
    <mergeCell ref="C44:F44"/>
    <mergeCell ref="M44:Q44"/>
    <mergeCell ref="S44:V44"/>
    <mergeCell ref="AG12:AG13"/>
    <mergeCell ref="AH12:AH13"/>
    <mergeCell ref="C15:H15"/>
    <mergeCell ref="C30:J30"/>
    <mergeCell ref="AC12:AC13"/>
    <mergeCell ref="AD12:AD13"/>
    <mergeCell ref="AE12:AE13"/>
    <mergeCell ref="AF12:AF13"/>
    <mergeCell ref="Y12:Y13"/>
    <mergeCell ref="Z12:Z13"/>
    <mergeCell ref="U12:U13"/>
    <mergeCell ref="V12:V13"/>
    <mergeCell ref="W12:W13"/>
    <mergeCell ref="X12:X13"/>
    <mergeCell ref="AA9:AH9"/>
    <mergeCell ref="I12:I13"/>
    <mergeCell ref="J12:J13"/>
    <mergeCell ref="K12:K13"/>
    <mergeCell ref="L12:O12"/>
    <mergeCell ref="P12:P13"/>
    <mergeCell ref="Q12:Q13"/>
    <mergeCell ref="R12:R13"/>
    <mergeCell ref="S12:S13"/>
    <mergeCell ref="AB12:AB13"/>
    <mergeCell ref="H12:H13"/>
    <mergeCell ref="S1:AI1"/>
    <mergeCell ref="B4:AH4"/>
    <mergeCell ref="B5:AI5"/>
    <mergeCell ref="C6:AG6"/>
    <mergeCell ref="I8:J11"/>
    <mergeCell ref="K8:P11"/>
    <mergeCell ref="Q8:R11"/>
    <mergeCell ref="S8:AH8"/>
    <mergeCell ref="S9:Z9"/>
    <mergeCell ref="AE11:AG11"/>
    <mergeCell ref="B8:B13"/>
    <mergeCell ref="C8:C13"/>
    <mergeCell ref="D8:D13"/>
    <mergeCell ref="E8:H10"/>
    <mergeCell ref="E11:F11"/>
    <mergeCell ref="G11:H11"/>
    <mergeCell ref="E12:E13"/>
    <mergeCell ref="F12:F13"/>
    <mergeCell ref="G12:G13"/>
    <mergeCell ref="S41:AG41"/>
    <mergeCell ref="S42:V42"/>
    <mergeCell ref="W42:Z42"/>
    <mergeCell ref="AA42:AD42"/>
    <mergeCell ref="AE42:AH42"/>
    <mergeCell ref="AI8:AI13"/>
    <mergeCell ref="S10:V10"/>
    <mergeCell ref="W10:Z10"/>
    <mergeCell ref="AA10:AD10"/>
    <mergeCell ref="AE10:AH10"/>
    <mergeCell ref="S11:U11"/>
    <mergeCell ref="W11:Y11"/>
    <mergeCell ref="AA11:AC11"/>
    <mergeCell ref="T12:T13"/>
    <mergeCell ref="AA12:AA13"/>
    <mergeCell ref="K95:P98"/>
    <mergeCell ref="Q95:R98"/>
    <mergeCell ref="AA98:AC98"/>
    <mergeCell ref="AE98:AG98"/>
    <mergeCell ref="W98:Y98"/>
    <mergeCell ref="D95:D100"/>
    <mergeCell ref="E98:F98"/>
    <mergeCell ref="G98:H98"/>
    <mergeCell ref="S98:U98"/>
    <mergeCell ref="S95:AH95"/>
    <mergeCell ref="E99:E100"/>
    <mergeCell ref="F99:F100"/>
    <mergeCell ref="G99:G100"/>
    <mergeCell ref="H99:H100"/>
    <mergeCell ref="I99:I100"/>
    <mergeCell ref="AI95:AI100"/>
    <mergeCell ref="S96:Z96"/>
    <mergeCell ref="AA96:AH96"/>
    <mergeCell ref="S97:V97"/>
    <mergeCell ref="W97:Z97"/>
    <mergeCell ref="T99:T100"/>
    <mergeCell ref="U99:U100"/>
    <mergeCell ref="AA99:AA100"/>
    <mergeCell ref="AF99:AF100"/>
    <mergeCell ref="AG99:AG100"/>
    <mergeCell ref="J99:J100"/>
    <mergeCell ref="K99:K100"/>
    <mergeCell ref="L99:O99"/>
    <mergeCell ref="P99:P100"/>
    <mergeCell ref="S99:S100"/>
    <mergeCell ref="Z99:Z100"/>
    <mergeCell ref="V99:V100"/>
    <mergeCell ref="W99:W100"/>
    <mergeCell ref="AH99:AH100"/>
    <mergeCell ref="C102:H102"/>
    <mergeCell ref="AB99:AB100"/>
    <mergeCell ref="AC99:AC100"/>
    <mergeCell ref="AD99:AD100"/>
    <mergeCell ref="AE99:AE100"/>
    <mergeCell ref="X99:X100"/>
    <mergeCell ref="Y99:Y100"/>
    <mergeCell ref="Q99:Q100"/>
    <mergeCell ref="R99:R100"/>
    <mergeCell ref="L140:AH140"/>
    <mergeCell ref="C109:J109"/>
    <mergeCell ref="S138:V138"/>
    <mergeCell ref="W138:Z138"/>
    <mergeCell ref="AA138:AD138"/>
    <mergeCell ref="M143:Q143"/>
    <mergeCell ref="AE138:AH138"/>
    <mergeCell ref="C133:J133"/>
    <mergeCell ref="S137:AG137"/>
    <mergeCell ref="W143:Z143"/>
    <mergeCell ref="C139:D139"/>
    <mergeCell ref="C140:D140"/>
    <mergeCell ref="M142:Q142"/>
    <mergeCell ref="S142:V142"/>
    <mergeCell ref="W142:Z142"/>
    <mergeCell ref="S143:V143"/>
    <mergeCell ref="AA142:AD142"/>
    <mergeCell ref="C185:J185"/>
    <mergeCell ref="AE143:AH143"/>
    <mergeCell ref="AA143:AD143"/>
    <mergeCell ref="AE142:AH142"/>
    <mergeCell ref="B145:AG145"/>
    <mergeCell ref="C146:AG146"/>
    <mergeCell ref="B148:B153"/>
    <mergeCell ref="C148:C153"/>
  </mergeCells>
  <printOptions/>
  <pageMargins left="0.39" right="0.35" top="0.43" bottom="0.34" header="0.36" footer="0.26"/>
  <pageSetup horizontalDpi="300" verticalDpi="300" orientation="landscape" paperSize="9" scale="53" r:id="rId1"/>
  <rowBreaks count="3" manualBreakCount="3">
    <brk id="47" max="255" man="1"/>
    <brk id="91" max="34" man="1"/>
    <brk id="1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K_opi</dc:creator>
  <cp:keywords/>
  <dc:description/>
  <cp:lastModifiedBy>Администратор</cp:lastModifiedBy>
  <cp:lastPrinted>2012-04-17T20:09:59Z</cp:lastPrinted>
  <dcterms:created xsi:type="dcterms:W3CDTF">2010-02-16T14:14:15Z</dcterms:created>
  <dcterms:modified xsi:type="dcterms:W3CDTF">2012-04-17T20:10:06Z</dcterms:modified>
  <cp:category/>
  <cp:version/>
  <cp:contentType/>
  <cp:contentStatus/>
</cp:coreProperties>
</file>